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codeName="ThisWorkbook"/>
  <mc:AlternateContent xmlns:mc="http://schemas.openxmlformats.org/markup-compatibility/2006">
    <mc:Choice Requires="x15">
      <x15ac:absPath xmlns:x15ac="http://schemas.microsoft.com/office/spreadsheetml/2010/11/ac" url="https://wcconline.sharepoint.com/sites/SENEarlyIdentificationandSupportServiceHub/SNEYS/Inclusion Funding/SENIF and DAF training package/"/>
    </mc:Choice>
  </mc:AlternateContent>
  <xr:revisionPtr revIDLastSave="152" documentId="8_{A213E13C-F94D-4D94-9B45-87DE1C63267F}" xr6:coauthVersionLast="47" xr6:coauthVersionMax="47" xr10:uidLastSave="{C87B9015-A829-41A0-BD88-ACE09D1E30B0}"/>
  <bookViews>
    <workbookView xWindow="-110" yWindow="-110" windowWidth="19420" windowHeight="10300" firstSheet="4" activeTab="4" xr2:uid="{00000000-000D-0000-FFFF-FFFF00000000}"/>
  </bookViews>
  <sheets>
    <sheet name="Summer 2025" sheetId="18" r:id="rId1"/>
    <sheet name="Autumn 2025" sheetId="28" r:id="rId2"/>
    <sheet name="Spring 2026" sheetId="29" r:id="rId3"/>
    <sheet name="Summer 2026" sheetId="30" r:id="rId4"/>
    <sheet name="Panel dates" sheetId="27" r:id="rId5"/>
    <sheet name="Time conversion table" sheetId="19" r:id="rId6"/>
    <sheet name="Costs" sheetId="16" r:id="rId7"/>
    <sheet name="Dos and Don'ts" sheetId="20" r:id="rId8"/>
    <sheet name="1 WAGOLL EYFS" sheetId="23" r:id="rId9"/>
    <sheet name="2 WAGOLL EYFS " sheetId="24" r:id="rId10"/>
    <sheet name="Nursery" sheetId="2" state="hidden" r:id="rId11"/>
    <sheet name="Reception" sheetId="1" state="hidden" r:id="rId12"/>
    <sheet name="Year 1" sheetId="3" state="hidden" r:id="rId13"/>
    <sheet name="Year 2" sheetId="4" state="hidden" r:id="rId14"/>
    <sheet name="Year 3" sheetId="5" state="hidden" r:id="rId15"/>
    <sheet name="Year 4" sheetId="6" state="hidden" r:id="rId16"/>
    <sheet name="Year 5" sheetId="7" state="hidden" r:id="rId17"/>
    <sheet name="Year 6" sheetId="8" state="hidden" r:id="rId18"/>
    <sheet name="Year 7" sheetId="9" state="hidden" r:id="rId19"/>
    <sheet name="Year 8" sheetId="10" state="hidden" r:id="rId20"/>
    <sheet name="Year 9" sheetId="11" state="hidden" r:id="rId21"/>
    <sheet name="Year 10" sheetId="12" state="hidden" r:id="rId22"/>
    <sheet name="Year 11" sheetId="13" state="hidden" r:id="rId23"/>
    <sheet name="Year 12" sheetId="14" state="hidden" r:id="rId24"/>
    <sheet name="Year 13" sheetId="15" state="hidden" r:id="rId25"/>
  </sheets>
  <externalReferences>
    <externalReference r:id="rId2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23" l="1"/>
  <c r="K50" i="30"/>
  <c r="O49" i="30"/>
  <c r="N49" i="30"/>
  <c r="O31" i="30"/>
  <c r="N31" i="30"/>
  <c r="K31" i="30"/>
  <c r="K30" i="30"/>
  <c r="K29" i="30"/>
  <c r="K28" i="30"/>
  <c r="K27" i="30"/>
  <c r="K26" i="30"/>
  <c r="K25" i="30"/>
  <c r="O20" i="30"/>
  <c r="O52" i="30" s="1"/>
  <c r="N20" i="30"/>
  <c r="N52" i="30" s="1"/>
  <c r="F20" i="30"/>
  <c r="K20" i="30" s="1"/>
  <c r="F19" i="30"/>
  <c r="K19" i="30" s="1"/>
  <c r="F18" i="30"/>
  <c r="K18" i="30" s="1"/>
  <c r="F17" i="30"/>
  <c r="K17" i="30" s="1"/>
  <c r="K16" i="30"/>
  <c r="F16" i="30"/>
  <c r="F15" i="30"/>
  <c r="K15" i="30" s="1"/>
  <c r="F14" i="30"/>
  <c r="K14" i="30" s="1"/>
  <c r="F13" i="30"/>
  <c r="K13" i="30" s="1"/>
  <c r="F12" i="30"/>
  <c r="K12" i="30" s="1"/>
  <c r="F11" i="30"/>
  <c r="K11" i="30" s="1"/>
  <c r="K10" i="30"/>
  <c r="F10" i="30"/>
  <c r="F9" i="30"/>
  <c r="K9" i="30" s="1"/>
  <c r="K8" i="30"/>
  <c r="K50" i="29"/>
  <c r="O49" i="29"/>
  <c r="N49" i="29"/>
  <c r="O31" i="29"/>
  <c r="N31" i="29"/>
  <c r="K31" i="29"/>
  <c r="K30" i="29"/>
  <c r="K29" i="29"/>
  <c r="K28" i="29"/>
  <c r="K27" i="29"/>
  <c r="K26" i="29"/>
  <c r="K25" i="29"/>
  <c r="O20" i="29"/>
  <c r="O52" i="29" s="1"/>
  <c r="N20" i="29"/>
  <c r="N52" i="29" s="1"/>
  <c r="K20" i="29"/>
  <c r="F20" i="29"/>
  <c r="F19" i="29"/>
  <c r="K19" i="29" s="1"/>
  <c r="F18" i="29"/>
  <c r="K18" i="29" s="1"/>
  <c r="F17" i="29"/>
  <c r="K17" i="29" s="1"/>
  <c r="F16" i="29"/>
  <c r="K16" i="29" s="1"/>
  <c r="F15" i="29"/>
  <c r="K15" i="29" s="1"/>
  <c r="K14" i="29"/>
  <c r="F14" i="29"/>
  <c r="F13" i="29"/>
  <c r="K13" i="29" s="1"/>
  <c r="F12" i="29"/>
  <c r="K12" i="29" s="1"/>
  <c r="F11" i="29"/>
  <c r="K11" i="29" s="1"/>
  <c r="F10" i="29"/>
  <c r="K10" i="29" s="1"/>
  <c r="F9" i="29"/>
  <c r="K9" i="29" s="1"/>
  <c r="K8" i="29"/>
  <c r="K50" i="28"/>
  <c r="O49" i="28"/>
  <c r="N49" i="28"/>
  <c r="O31" i="28"/>
  <c r="O52" i="28" s="1"/>
  <c r="N31" i="28"/>
  <c r="K31" i="28"/>
  <c r="K30" i="28"/>
  <c r="K29" i="28"/>
  <c r="K28" i="28"/>
  <c r="K27" i="28"/>
  <c r="K26" i="28"/>
  <c r="K25" i="28"/>
  <c r="O20" i="28"/>
  <c r="N20" i="28"/>
  <c r="N52" i="28" s="1"/>
  <c r="F20" i="28"/>
  <c r="K20" i="28" s="1"/>
  <c r="F19" i="28"/>
  <c r="K19" i="28" s="1"/>
  <c r="F18" i="28"/>
  <c r="K18" i="28" s="1"/>
  <c r="F17" i="28"/>
  <c r="K17" i="28" s="1"/>
  <c r="F16" i="28"/>
  <c r="K16" i="28" s="1"/>
  <c r="F15" i="28"/>
  <c r="K15" i="28" s="1"/>
  <c r="F14" i="28"/>
  <c r="K14" i="28" s="1"/>
  <c r="F13" i="28"/>
  <c r="K13" i="28" s="1"/>
  <c r="F12" i="28"/>
  <c r="K12" i="28" s="1"/>
  <c r="F11" i="28"/>
  <c r="K11" i="28" s="1"/>
  <c r="F10" i="28"/>
  <c r="K10" i="28" s="1"/>
  <c r="F9" i="28"/>
  <c r="K9" i="28" s="1"/>
  <c r="K8" i="28"/>
  <c r="O20" i="18"/>
  <c r="N20" i="18"/>
  <c r="N49" i="18"/>
  <c r="O49" i="18"/>
  <c r="K33" i="30" l="1"/>
  <c r="K52" i="30" s="1"/>
  <c r="K33" i="29"/>
  <c r="K52" i="29" s="1"/>
  <c r="K33" i="28"/>
  <c r="K52" i="28" s="1"/>
  <c r="O31" i="18"/>
  <c r="N31" i="18"/>
  <c r="K50" i="18"/>
  <c r="K32" i="24"/>
  <c r="N52" i="18" l="1"/>
  <c r="O52" i="18"/>
  <c r="K16" i="24"/>
  <c r="F10" i="24"/>
  <c r="K10" i="24" s="1"/>
  <c r="F9" i="24"/>
  <c r="K9" i="24" s="1"/>
  <c r="F8" i="24"/>
  <c r="K8" i="24" s="1"/>
  <c r="K18" i="23"/>
  <c r="F11" i="23"/>
  <c r="K11" i="23" s="1"/>
  <c r="F12" i="23"/>
  <c r="K12" i="23" s="1"/>
  <c r="F10" i="23"/>
  <c r="K10" i="23" s="1"/>
  <c r="F9" i="23"/>
  <c r="K9" i="23" s="1"/>
  <c r="F8" i="23"/>
  <c r="K8" i="23" s="1"/>
  <c r="K31" i="18"/>
  <c r="K30" i="18"/>
  <c r="K29" i="18"/>
  <c r="K28" i="18"/>
  <c r="K27" i="18"/>
  <c r="K26" i="18"/>
  <c r="K25" i="18"/>
  <c r="F20" i="18"/>
  <c r="K20" i="18" s="1"/>
  <c r="F19" i="18"/>
  <c r="K19" i="18" s="1"/>
  <c r="F18" i="18"/>
  <c r="K18" i="18" s="1"/>
  <c r="F17" i="18"/>
  <c r="K17" i="18" s="1"/>
  <c r="F16" i="18"/>
  <c r="K16" i="18" s="1"/>
  <c r="F15" i="18"/>
  <c r="K15" i="18" s="1"/>
  <c r="F14" i="18"/>
  <c r="K14" i="18" s="1"/>
  <c r="F13" i="18"/>
  <c r="K13" i="18" s="1"/>
  <c r="F12" i="18"/>
  <c r="K12" i="18" s="1"/>
  <c r="F11" i="18"/>
  <c r="K11" i="18" s="1"/>
  <c r="F10" i="18"/>
  <c r="K10" i="18" s="1"/>
  <c r="F9" i="18"/>
  <c r="K9" i="18" s="1"/>
  <c r="K8" i="18"/>
  <c r="K18" i="24" l="1"/>
  <c r="K34" i="24" s="1"/>
  <c r="K20" i="23"/>
  <c r="K31" i="23" s="1"/>
  <c r="K33" i="18"/>
  <c r="K52" i="18" s="1"/>
  <c r="J30" i="1" l="1"/>
  <c r="J12" i="1"/>
  <c r="J30" i="2"/>
  <c r="J12" i="2"/>
  <c r="J12" i="3"/>
  <c r="J30" i="15"/>
  <c r="J30" i="14"/>
  <c r="J30" i="13"/>
  <c r="J30" i="12"/>
  <c r="J30" i="11"/>
  <c r="J30" i="10"/>
  <c r="J30" i="9"/>
  <c r="J30" i="8"/>
  <c r="J30" i="7"/>
  <c r="J30" i="6"/>
  <c r="J30" i="5"/>
  <c r="J30" i="4"/>
  <c r="J30" i="3"/>
  <c r="J21" i="2" l="1"/>
  <c r="J32" i="2" s="1"/>
  <c r="J21" i="5"/>
  <c r="J32" i="5" s="1"/>
  <c r="J21" i="7"/>
  <c r="J32" i="7" s="1"/>
  <c r="J21" i="9"/>
  <c r="J32" i="9" s="1"/>
  <c r="J21" i="11"/>
  <c r="J32" i="11" s="1"/>
  <c r="J21" i="13"/>
  <c r="J32" i="13" s="1"/>
  <c r="J21" i="15"/>
  <c r="J32" i="15" s="1"/>
  <c r="J21" i="1"/>
  <c r="J32" i="1" s="1"/>
  <c r="J21" i="4"/>
  <c r="J32" i="4" s="1"/>
  <c r="J21" i="6"/>
  <c r="J32" i="6" s="1"/>
  <c r="J21" i="8"/>
  <c r="J32" i="8" s="1"/>
  <c r="J21" i="10"/>
  <c r="J32" i="10" s="1"/>
  <c r="J21" i="12"/>
  <c r="J32" i="12" s="1"/>
  <c r="J21" i="14"/>
  <c r="J32" i="14" s="1"/>
  <c r="J21" i="3"/>
  <c r="J32" i="3" s="1"/>
</calcChain>
</file>

<file path=xl/sharedStrings.xml><?xml version="1.0" encoding="utf-8"?>
<sst xmlns="http://schemas.openxmlformats.org/spreadsheetml/2006/main" count="810" uniqueCount="128">
  <si>
    <t>Individual Costed Provision Map</t>
  </si>
  <si>
    <t>Pupil Name:</t>
  </si>
  <si>
    <r>
      <t xml:space="preserve">Nature of support/Intervention
</t>
    </r>
    <r>
      <rPr>
        <sz val="11"/>
        <color rgb="FFFF0000"/>
        <rFont val="Calibri"/>
        <family val="2"/>
        <scheme val="minor"/>
      </rPr>
      <t>(Free text)</t>
    </r>
  </si>
  <si>
    <r>
      <t xml:space="preserve">Term
</t>
    </r>
    <r>
      <rPr>
        <sz val="11"/>
        <color rgb="FFFF0000"/>
        <rFont val="Calibri"/>
        <family val="2"/>
        <scheme val="minor"/>
      </rPr>
      <t>(Select from dropdown)</t>
    </r>
  </si>
  <si>
    <r>
      <t xml:space="preserve">Adult
</t>
    </r>
    <r>
      <rPr>
        <sz val="11"/>
        <color rgb="FFFF0000"/>
        <rFont val="Calibri"/>
        <family val="2"/>
        <scheme val="minor"/>
      </rPr>
      <t>(Enter a number)</t>
    </r>
  </si>
  <si>
    <r>
      <t xml:space="preserve">Child
</t>
    </r>
    <r>
      <rPr>
        <sz val="11"/>
        <color rgb="FFFF0000"/>
        <rFont val="Calibri"/>
        <family val="2"/>
        <scheme val="minor"/>
      </rPr>
      <t>(Enter a number)</t>
    </r>
  </si>
  <si>
    <r>
      <t xml:space="preserve">Type of Staff
</t>
    </r>
    <r>
      <rPr>
        <sz val="11"/>
        <color rgb="FFFF0000"/>
        <rFont val="Calibri"/>
        <family val="2"/>
        <scheme val="minor"/>
      </rPr>
      <t>(Select from dropdown)</t>
    </r>
  </si>
  <si>
    <t>Autopopulates once dropdown selected in column E</t>
  </si>
  <si>
    <r>
      <t xml:space="preserve">Length of session (hrs)
</t>
    </r>
    <r>
      <rPr>
        <sz val="11"/>
        <color rgb="FFFF0000"/>
        <rFont val="Calibri"/>
        <family val="2"/>
        <scheme val="minor"/>
      </rPr>
      <t>(Enter a decimal number)</t>
    </r>
  </si>
  <si>
    <r>
      <t xml:space="preserve">Sessions per week
</t>
    </r>
    <r>
      <rPr>
        <sz val="11"/>
        <color rgb="FFFF0000"/>
        <rFont val="Calibri"/>
        <family val="2"/>
        <scheme val="minor"/>
      </rPr>
      <t>(Enter a number)</t>
    </r>
  </si>
  <si>
    <r>
      <t xml:space="preserve">Number of weeks running
</t>
    </r>
    <r>
      <rPr>
        <sz val="11"/>
        <color rgb="FFFF0000"/>
        <rFont val="Calibri"/>
        <family val="2"/>
        <scheme val="minor"/>
      </rPr>
      <t>(Enter a number)</t>
    </r>
  </si>
  <si>
    <t>Column1</t>
  </si>
  <si>
    <t>Cost per pupil</t>
  </si>
  <si>
    <t>Comments</t>
  </si>
  <si>
    <t>Other support staff &amp; costs (i.e. not in dropdown options above)</t>
  </si>
  <si>
    <r>
      <t xml:space="preserve">Nature of support/Intervention
</t>
    </r>
    <r>
      <rPr>
        <b/>
        <sz val="11"/>
        <color rgb="FFFF0000"/>
        <rFont val="Calibri"/>
        <family val="2"/>
        <scheme val="minor"/>
      </rPr>
      <t>(Free text)</t>
    </r>
  </si>
  <si>
    <r>
      <t xml:space="preserve">Term
</t>
    </r>
    <r>
      <rPr>
        <b/>
        <sz val="11"/>
        <color rgb="FFFF0000"/>
        <rFont val="Calibri"/>
        <family val="2"/>
        <scheme val="minor"/>
      </rPr>
      <t>(Select from dropdown)</t>
    </r>
  </si>
  <si>
    <r>
      <t xml:space="preserve">Adult
</t>
    </r>
    <r>
      <rPr>
        <b/>
        <sz val="11"/>
        <color rgb="FFFF0000"/>
        <rFont val="Calibri"/>
        <family val="2"/>
        <scheme val="minor"/>
      </rPr>
      <t>(Enter a number)</t>
    </r>
  </si>
  <si>
    <r>
      <t xml:space="preserve">Child
</t>
    </r>
    <r>
      <rPr>
        <b/>
        <sz val="11"/>
        <color rgb="FFFF0000"/>
        <rFont val="Calibri"/>
        <family val="2"/>
        <scheme val="minor"/>
      </rPr>
      <t>(Enter a number)</t>
    </r>
  </si>
  <si>
    <r>
      <t xml:space="preserve">Type of Staff
</t>
    </r>
    <r>
      <rPr>
        <b/>
        <sz val="11"/>
        <color rgb="FFFF0000"/>
        <rFont val="Calibri"/>
        <family val="2"/>
        <scheme val="minor"/>
      </rPr>
      <t>(Free text)</t>
    </r>
  </si>
  <si>
    <r>
      <rPr>
        <b/>
        <sz val="11"/>
        <rFont val="Calibri"/>
        <family val="2"/>
        <scheme val="minor"/>
      </rPr>
      <t>Hourly cost</t>
    </r>
    <r>
      <rPr>
        <b/>
        <sz val="11"/>
        <color rgb="FFFF0000"/>
        <rFont val="Calibri"/>
        <family val="2"/>
        <scheme val="minor"/>
      </rPr>
      <t xml:space="preserve">
(Enter decimal number)</t>
    </r>
  </si>
  <si>
    <r>
      <rPr>
        <b/>
        <sz val="11"/>
        <rFont val="Calibri"/>
        <family val="2"/>
        <scheme val="minor"/>
      </rPr>
      <t>Length of session (hrs)</t>
    </r>
    <r>
      <rPr>
        <b/>
        <sz val="11"/>
        <color rgb="FFFF0000"/>
        <rFont val="Calibri"/>
        <family val="2"/>
        <scheme val="minor"/>
      </rPr>
      <t xml:space="preserve">
(Enter Decimal number)</t>
    </r>
  </si>
  <si>
    <r>
      <rPr>
        <b/>
        <sz val="11"/>
        <rFont val="Calibri"/>
        <family val="2"/>
        <scheme val="minor"/>
      </rPr>
      <t>Sessions per week</t>
    </r>
    <r>
      <rPr>
        <b/>
        <sz val="11"/>
        <color rgb="FFFF0000"/>
        <rFont val="Calibri"/>
        <family val="2"/>
        <scheme val="minor"/>
      </rPr>
      <t xml:space="preserve">
(Enter Number)</t>
    </r>
  </si>
  <si>
    <r>
      <rPr>
        <b/>
        <sz val="11"/>
        <rFont val="Calibri"/>
        <family val="2"/>
        <scheme val="minor"/>
      </rPr>
      <t>Number of weeks running</t>
    </r>
    <r>
      <rPr>
        <b/>
        <sz val="11"/>
        <color rgb="FFFF0000"/>
        <rFont val="Calibri"/>
        <family val="2"/>
        <scheme val="minor"/>
      </rPr>
      <t xml:space="preserve">
(Enter Number)</t>
    </r>
  </si>
  <si>
    <r>
      <rPr>
        <b/>
        <sz val="11"/>
        <rFont val="Calibri"/>
        <family val="2"/>
        <scheme val="minor"/>
      </rPr>
      <t>Cost</t>
    </r>
    <r>
      <rPr>
        <b/>
        <sz val="11"/>
        <color rgb="FFFF0000"/>
        <rFont val="Calibri"/>
        <family val="2"/>
        <scheme val="minor"/>
      </rPr>
      <t xml:space="preserve">
(Cost calculation = length of session x type of staff x sessions x weeks divide by child)</t>
    </r>
  </si>
  <si>
    <r>
      <rPr>
        <b/>
        <sz val="11"/>
        <rFont val="Calibri"/>
        <family val="2"/>
        <scheme val="minor"/>
      </rPr>
      <t>Comments</t>
    </r>
    <r>
      <rPr>
        <b/>
        <sz val="11"/>
        <color rgb="FFFF0000"/>
        <rFont val="Calibri"/>
        <family val="2"/>
        <scheme val="minor"/>
      </rPr>
      <t xml:space="preserve">
(Free text)</t>
    </r>
  </si>
  <si>
    <t>Total Cost of Staffing</t>
  </si>
  <si>
    <t>Equipment and other related costs</t>
  </si>
  <si>
    <t>Cost</t>
  </si>
  <si>
    <t>example</t>
  </si>
  <si>
    <t>Non Staffing Total</t>
  </si>
  <si>
    <t>TOTAL SEN SPEND</t>
  </si>
  <si>
    <t>Teaching Assistant</t>
  </si>
  <si>
    <r>
      <t>Time Conversion Table</t>
    </r>
    <r>
      <rPr>
        <u/>
        <sz val="12"/>
        <color rgb="FF000000"/>
        <rFont val="Calibri Light"/>
        <family val="2"/>
      </rPr>
      <t xml:space="preserve"> – minutes to decimal for interventions on costed provision maps</t>
    </r>
    <r>
      <rPr>
        <sz val="12"/>
        <color rgb="FF000000"/>
        <rFont val="Calibri Light"/>
        <family val="2"/>
      </rPr>
      <t> </t>
    </r>
  </si>
  <si>
    <r>
      <t>Minutes</t>
    </r>
    <r>
      <rPr>
        <sz val="12"/>
        <rFont val="Calibri Light"/>
        <family val="2"/>
      </rPr>
      <t> </t>
    </r>
  </si>
  <si>
    <r>
      <t>Decimal Hours</t>
    </r>
    <r>
      <rPr>
        <sz val="12"/>
        <rFont val="Calibri Light"/>
        <family val="2"/>
      </rPr>
      <t> </t>
    </r>
  </si>
  <si>
    <t>1 </t>
  </si>
  <si>
    <t>0.02 </t>
  </si>
  <si>
    <t>5 </t>
  </si>
  <si>
    <t>0.08 </t>
  </si>
  <si>
    <t>10 </t>
  </si>
  <si>
    <t>0.17 </t>
  </si>
  <si>
    <r>
      <t>15</t>
    </r>
    <r>
      <rPr>
        <sz val="12"/>
        <rFont val="Calibri Light"/>
        <family val="2"/>
      </rPr>
      <t> </t>
    </r>
  </si>
  <si>
    <r>
      <t>0.25</t>
    </r>
    <r>
      <rPr>
        <sz val="12"/>
        <rFont val="Calibri Light"/>
        <family val="2"/>
      </rPr>
      <t> </t>
    </r>
  </si>
  <si>
    <t>20 </t>
  </si>
  <si>
    <t>0.33 </t>
  </si>
  <si>
    <t>25 </t>
  </si>
  <si>
    <t>0.42 </t>
  </si>
  <si>
    <r>
      <t>30</t>
    </r>
    <r>
      <rPr>
        <sz val="12"/>
        <rFont val="Calibri Light"/>
        <family val="2"/>
      </rPr>
      <t> </t>
    </r>
  </si>
  <si>
    <r>
      <t>0.50</t>
    </r>
    <r>
      <rPr>
        <sz val="12"/>
        <rFont val="Calibri Light"/>
        <family val="2"/>
      </rPr>
      <t> </t>
    </r>
  </si>
  <si>
    <t>35 </t>
  </si>
  <si>
    <t>0.58 </t>
  </si>
  <si>
    <t>40 </t>
  </si>
  <si>
    <t>0.67 </t>
  </si>
  <si>
    <r>
      <t>45</t>
    </r>
    <r>
      <rPr>
        <sz val="12"/>
        <rFont val="Calibri Light"/>
        <family val="2"/>
      </rPr>
      <t> </t>
    </r>
  </si>
  <si>
    <r>
      <t>0.75</t>
    </r>
    <r>
      <rPr>
        <sz val="12"/>
        <rFont val="Calibri Light"/>
        <family val="2"/>
      </rPr>
      <t> </t>
    </r>
  </si>
  <si>
    <t>50 </t>
  </si>
  <si>
    <t>0.83 </t>
  </si>
  <si>
    <t>55 </t>
  </si>
  <si>
    <t>0.92 </t>
  </si>
  <si>
    <t>Cost Type</t>
  </si>
  <si>
    <t>Cost per hour</t>
  </si>
  <si>
    <t>Term</t>
  </si>
  <si>
    <t>Teacher</t>
  </si>
  <si>
    <t>Autumn</t>
  </si>
  <si>
    <t>Spring</t>
  </si>
  <si>
    <t>Lunchtime Supervisor</t>
  </si>
  <si>
    <t>Meet and greet from an additional adult</t>
  </si>
  <si>
    <t>An additional trusted adult meets X at door every day and uses objects of reference and transitional object to support X's transition from home to the setting.</t>
  </si>
  <si>
    <t>Adult support with toileting and self-help skills</t>
  </si>
  <si>
    <t xml:space="preserve">X requires adult support with toileting, changing and feeding. </t>
  </si>
  <si>
    <t>Targeted adult support within child-initiated time</t>
  </si>
  <si>
    <t>X requires adult support to model play skills and to support social interactions with their peers.</t>
  </si>
  <si>
    <t>Targeted support with SEN outcomes</t>
  </si>
  <si>
    <t>Targeted intervention following  SNEY's and SALT recommendations.</t>
  </si>
  <si>
    <t>Additional adult support with end of session transition</t>
  </si>
  <si>
    <t>Additional trusted adult uses objects of reference to support the end of session routine so X can successfully transition from setting to home with limited dysregulation.</t>
  </si>
  <si>
    <t>Comments
(Free text)</t>
  </si>
  <si>
    <t xml:space="preserve">X requires adult support with toileting and changing. </t>
  </si>
  <si>
    <t>Additional adult support to access sensory room</t>
  </si>
  <si>
    <t>To support X with their sensory modulation, they have access to the sensory room twice a week in a small group with an adult to supervise and support.</t>
  </si>
  <si>
    <t>Wobble cushion</t>
  </si>
  <si>
    <t>Chewellery</t>
  </si>
  <si>
    <t>School</t>
  </si>
  <si>
    <t>Nature of support/Intervention</t>
  </si>
  <si>
    <t>Ratio</t>
  </si>
  <si>
    <t>Type of staff</t>
  </si>
  <si>
    <t>Length of session (hrs)</t>
  </si>
  <si>
    <t>Sessions per week</t>
  </si>
  <si>
    <t>Number of weeks running</t>
  </si>
  <si>
    <t>Adult</t>
  </si>
  <si>
    <t>Child</t>
  </si>
  <si>
    <t>need a formula in J column length of session x type of staff x sessions x weeks divide by child</t>
  </si>
  <si>
    <t>Phonics Catch up</t>
  </si>
  <si>
    <t>Notes- (to be removed)</t>
  </si>
  <si>
    <t>L2 TA</t>
  </si>
  <si>
    <t>L3 TA</t>
  </si>
  <si>
    <t>HLTA</t>
  </si>
  <si>
    <t>Learning Mentor</t>
  </si>
  <si>
    <t>Easy Grip Pencil</t>
  </si>
  <si>
    <t>need a formula in J column</t>
  </si>
  <si>
    <t>length of session x type of staff x sessions x weeks divide by child</t>
  </si>
  <si>
    <t>Setting:</t>
  </si>
  <si>
    <t>DOB:</t>
  </si>
  <si>
    <r>
      <t xml:space="preserve">Sessions Length
</t>
    </r>
    <r>
      <rPr>
        <sz val="11"/>
        <color rgb="FFFF0000"/>
        <rFont val="Calibri"/>
        <family val="2"/>
        <scheme val="minor"/>
      </rPr>
      <t>(Enter a decimal number)</t>
    </r>
  </si>
  <si>
    <t xml:space="preserve">PANEL USE ONLY </t>
  </si>
  <si>
    <t>Comments from Panel</t>
  </si>
  <si>
    <t>Funding Agreed</t>
  </si>
  <si>
    <r>
      <rPr>
        <b/>
        <sz val="11"/>
        <rFont val="Calibri"/>
        <family val="2"/>
        <scheme val="minor"/>
      </rPr>
      <t>Session Length</t>
    </r>
    <r>
      <rPr>
        <b/>
        <sz val="11"/>
        <color rgb="FFFF0000"/>
        <rFont val="Calibri"/>
        <family val="2"/>
        <scheme val="minor"/>
      </rPr>
      <t xml:space="preserve">
(Enter Decimal number)</t>
    </r>
  </si>
  <si>
    <t>PANEL USE ONLY</t>
  </si>
  <si>
    <r>
      <t xml:space="preserve">Comments
</t>
    </r>
    <r>
      <rPr>
        <b/>
        <sz val="11"/>
        <color rgb="FFFF0000"/>
        <rFont val="Calibri"/>
        <family val="2"/>
        <scheme val="minor"/>
      </rPr>
      <t>(Free text)</t>
    </r>
  </si>
  <si>
    <t>Pupil Name: Joe Bloggs</t>
  </si>
  <si>
    <t>DOB: 20/3/22</t>
  </si>
  <si>
    <t>Setting:  Cherry Street Nursery</t>
  </si>
  <si>
    <t>Hourly Cost -  Auto populates once dropdown selected in column E</t>
  </si>
  <si>
    <t>Submission Date</t>
  </si>
  <si>
    <t xml:space="preserve">Panel Date </t>
  </si>
  <si>
    <t xml:space="preserve">Term </t>
  </si>
  <si>
    <t>Summer 2025</t>
  </si>
  <si>
    <t>Autumn 2025</t>
  </si>
  <si>
    <t>Spring 2026</t>
  </si>
  <si>
    <t>Summer 2026</t>
  </si>
  <si>
    <t>Total</t>
  </si>
  <si>
    <t>SENIF</t>
  </si>
  <si>
    <t>DAF</t>
  </si>
  <si>
    <t xml:space="preserve">Comments from Panel </t>
  </si>
  <si>
    <t>Funding</t>
  </si>
  <si>
    <t xml:space="preserve">SENIF and DAF Panel Dates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</si>
</sst>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F800]dddd\,\ mmmm\ dd\,\ yyyy"/>
    <numFmt numFmtId="165"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24"/>
      <color theme="0"/>
      <name val="Calibri"/>
      <family val="2"/>
      <scheme val="minor"/>
    </font>
    <font>
      <sz val="18"/>
      <color theme="1"/>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rgb="FFFF0000"/>
      <name val="Calibri"/>
      <family val="2"/>
      <scheme val="minor"/>
    </font>
    <font>
      <b/>
      <sz val="12"/>
      <name val="Calibri Light"/>
      <family val="2"/>
    </font>
    <font>
      <sz val="12"/>
      <name val="Calibri Light"/>
      <family val="2"/>
    </font>
    <font>
      <b/>
      <u/>
      <sz val="12"/>
      <color rgb="FF000000"/>
      <name val="Calibri Light"/>
      <family val="2"/>
    </font>
    <font>
      <u/>
      <sz val="12"/>
      <color rgb="FF000000"/>
      <name val="Calibri Light"/>
      <family val="2"/>
    </font>
    <font>
      <sz val="12"/>
      <color rgb="FF000000"/>
      <name val="Calibri Light"/>
      <family val="2"/>
    </font>
    <font>
      <sz val="11"/>
      <color rgb="FF000000"/>
      <name val="Calibri"/>
      <family val="2"/>
    </font>
    <font>
      <sz val="18"/>
      <name val="Calibri"/>
      <family val="2"/>
      <scheme val="minor"/>
    </font>
  </fonts>
  <fills count="14">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2" tint="-0.74999237037263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7030A0"/>
        <bgColor indexed="64"/>
      </patternFill>
    </fill>
    <fill>
      <patternFill patternType="solid">
        <fgColor rgb="FFFFFF66"/>
        <bgColor indexed="64"/>
      </patternFill>
    </fill>
    <fill>
      <patternFill patternType="solid">
        <fgColor theme="1"/>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auto="1"/>
      </left>
      <right style="thin">
        <color indexed="64"/>
      </right>
      <top style="thin">
        <color indexed="64"/>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242">
    <xf numFmtId="0" fontId="0" fillId="0" borderId="0" xfId="0"/>
    <xf numFmtId="0" fontId="4" fillId="0" borderId="6" xfId="0" applyFont="1" applyBorder="1" applyAlignment="1">
      <alignment horizontal="left"/>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0" borderId="0" xfId="0" applyAlignment="1">
      <alignment vertical="top"/>
    </xf>
    <xf numFmtId="44" fontId="0" fillId="6" borderId="17" xfId="1" applyFont="1" applyFill="1" applyBorder="1"/>
    <xf numFmtId="44" fontId="0" fillId="6" borderId="15" xfId="1" applyFont="1" applyFill="1" applyBorder="1"/>
    <xf numFmtId="0" fontId="2" fillId="7" borderId="14" xfId="0" applyFont="1" applyFill="1" applyBorder="1"/>
    <xf numFmtId="0" fontId="2" fillId="7" borderId="15" xfId="0" applyFont="1" applyFill="1" applyBorder="1"/>
    <xf numFmtId="0" fontId="0" fillId="7" borderId="15" xfId="0" applyFill="1" applyBorder="1"/>
    <xf numFmtId="44" fontId="0" fillId="7" borderId="16" xfId="1" applyFont="1" applyFill="1" applyBorder="1"/>
    <xf numFmtId="0" fontId="7" fillId="0" borderId="0" xfId="0" applyFont="1"/>
    <xf numFmtId="0" fontId="4" fillId="0" borderId="0" xfId="0" applyFont="1" applyAlignment="1">
      <alignment horizontal="left"/>
    </xf>
    <xf numFmtId="0" fontId="8" fillId="0" borderId="0" xfId="0" applyFont="1"/>
    <xf numFmtId="44" fontId="0" fillId="0" borderId="0" xfId="0" applyNumberFormat="1"/>
    <xf numFmtId="0" fontId="2" fillId="0" borderId="0" xfId="0" applyFont="1"/>
    <xf numFmtId="0" fontId="0" fillId="0" borderId="0" xfId="0" applyProtection="1">
      <protection locked="0"/>
    </xf>
    <xf numFmtId="0" fontId="4" fillId="0" borderId="0" xfId="0" applyFont="1" applyAlignment="1" applyProtection="1">
      <alignment horizontal="left"/>
      <protection locked="0"/>
    </xf>
    <xf numFmtId="0" fontId="0" fillId="2" borderId="13" xfId="0" applyFill="1" applyBorder="1" applyAlignment="1" applyProtection="1">
      <alignment horizontal="left" vertical="top"/>
      <protection locked="0"/>
    </xf>
    <xf numFmtId="0" fontId="0" fillId="0" borderId="0" xfId="0" applyAlignment="1" applyProtection="1">
      <alignment horizontal="left" vertical="top"/>
      <protection locked="0"/>
    </xf>
    <xf numFmtId="1" fontId="6" fillId="0" borderId="0" xfId="0" applyNumberFormat="1" applyFont="1" applyProtection="1">
      <protection locked="0"/>
    </xf>
    <xf numFmtId="2" fontId="6" fillId="0" borderId="0" xfId="0" applyNumberFormat="1" applyFont="1" applyAlignment="1" applyProtection="1">
      <alignment horizontal="center"/>
      <protection locked="0"/>
    </xf>
    <xf numFmtId="2" fontId="6" fillId="0" borderId="0" xfId="1" applyNumberFormat="1" applyFont="1" applyFill="1" applyBorder="1" applyProtection="1">
      <protection locked="0"/>
    </xf>
    <xf numFmtId="0" fontId="6" fillId="0" borderId="0" xfId="0" applyFont="1" applyProtection="1">
      <protection locked="0"/>
    </xf>
    <xf numFmtId="44" fontId="6" fillId="0" borderId="21" xfId="1" applyFont="1" applyFill="1" applyBorder="1" applyProtection="1">
      <protection locked="0"/>
    </xf>
    <xf numFmtId="0" fontId="2" fillId="0" borderId="0" xfId="0" applyFont="1" applyProtection="1">
      <protection locked="0"/>
    </xf>
    <xf numFmtId="0" fontId="0" fillId="0" borderId="0" xfId="0" applyAlignment="1" applyProtection="1">
      <alignment vertical="top"/>
      <protection locked="0"/>
    </xf>
    <xf numFmtId="0" fontId="7" fillId="0" borderId="0" xfId="0" applyFont="1" applyProtection="1">
      <protection locked="0"/>
    </xf>
    <xf numFmtId="0" fontId="8" fillId="0" borderId="0" xfId="0" applyFont="1" applyProtection="1">
      <protection locked="0"/>
    </xf>
    <xf numFmtId="44" fontId="0" fillId="6" borderId="17" xfId="1" applyFont="1" applyFill="1" applyBorder="1" applyProtection="1"/>
    <xf numFmtId="44" fontId="0" fillId="7" borderId="16" xfId="1" applyFont="1" applyFill="1" applyBorder="1" applyProtection="1"/>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0" borderId="0" xfId="0" applyFont="1" applyAlignment="1" applyProtection="1">
      <alignment horizontal="center" vertical="top" wrapText="1"/>
      <protection locked="0"/>
    </xf>
    <xf numFmtId="0" fontId="2" fillId="0" borderId="0" xfId="0" applyFont="1" applyAlignment="1" applyProtection="1">
      <alignment vertical="top"/>
      <protection locked="0"/>
    </xf>
    <xf numFmtId="0" fontId="5" fillId="10" borderId="12" xfId="0" applyFont="1" applyFill="1" applyBorder="1" applyProtection="1">
      <protection locked="0"/>
    </xf>
    <xf numFmtId="0" fontId="0" fillId="2" borderId="19" xfId="0" applyFill="1" applyBorder="1" applyProtection="1">
      <protection locked="0"/>
    </xf>
    <xf numFmtId="0" fontId="5" fillId="10" borderId="12" xfId="0" applyFont="1" applyFill="1" applyBorder="1"/>
    <xf numFmtId="0" fontId="0" fillId="2" borderId="25" xfId="0" applyFill="1" applyBorder="1" applyAlignment="1" applyProtection="1">
      <alignment horizontal="left" vertical="top"/>
      <protection locked="0"/>
    </xf>
    <xf numFmtId="2" fontId="6" fillId="3" borderId="25" xfId="0" applyNumberFormat="1" applyFont="1" applyFill="1" applyBorder="1" applyAlignment="1">
      <alignment horizontal="center"/>
    </xf>
    <xf numFmtId="0" fontId="0" fillId="10" borderId="25" xfId="0" applyFill="1" applyBorder="1" applyProtection="1">
      <protection locked="0"/>
    </xf>
    <xf numFmtId="44" fontId="6" fillId="5" borderId="25" xfId="1" applyFont="1" applyFill="1" applyBorder="1" applyProtection="1"/>
    <xf numFmtId="0" fontId="2" fillId="6" borderId="15" xfId="0" applyFont="1" applyFill="1" applyBorder="1"/>
    <xf numFmtId="0" fontId="6" fillId="10" borderId="25" xfId="0" applyFont="1" applyFill="1" applyBorder="1" applyAlignment="1" applyProtection="1">
      <alignment vertical="center"/>
      <protection locked="0"/>
    </xf>
    <xf numFmtId="1" fontId="6" fillId="2" borderId="25" xfId="0" applyNumberFormat="1" applyFont="1" applyFill="1" applyBorder="1" applyProtection="1">
      <protection locked="0"/>
    </xf>
    <xf numFmtId="0" fontId="5" fillId="3" borderId="25" xfId="0" applyFont="1" applyFill="1" applyBorder="1" applyAlignment="1">
      <alignment horizontal="center" vertical="center"/>
    </xf>
    <xf numFmtId="0" fontId="6" fillId="3" borderId="25" xfId="0" applyFont="1" applyFill="1" applyBorder="1"/>
    <xf numFmtId="2" fontId="6" fillId="3" borderId="25" xfId="1" applyNumberFormat="1" applyFont="1" applyFill="1" applyBorder="1"/>
    <xf numFmtId="0" fontId="0" fillId="4" borderId="25" xfId="0" applyFill="1" applyBorder="1"/>
    <xf numFmtId="44" fontId="6" fillId="5" borderId="25" xfId="1" applyFont="1" applyFill="1" applyBorder="1"/>
    <xf numFmtId="0" fontId="8" fillId="0" borderId="25" xfId="0" applyFont="1" applyBorder="1" applyAlignment="1">
      <alignment wrapText="1"/>
    </xf>
    <xf numFmtId="0" fontId="0" fillId="0" borderId="25" xfId="0" applyBorder="1" applyAlignment="1">
      <alignment wrapText="1"/>
    </xf>
    <xf numFmtId="0" fontId="0" fillId="0" borderId="25" xfId="0" applyBorder="1"/>
    <xf numFmtId="0" fontId="2" fillId="4" borderId="25" xfId="0" applyFont="1" applyFill="1" applyBorder="1"/>
    <xf numFmtId="0" fontId="2" fillId="5" borderId="25" xfId="0" applyFont="1" applyFill="1" applyBorder="1"/>
    <xf numFmtId="44" fontId="0" fillId="5" borderId="25" xfId="1" applyFont="1" applyFill="1" applyBorder="1"/>
    <xf numFmtId="6" fontId="0" fillId="5" borderId="25" xfId="1" applyNumberFormat="1" applyFont="1" applyFill="1" applyBorder="1"/>
    <xf numFmtId="0" fontId="6" fillId="3" borderId="25" xfId="0" applyFont="1" applyFill="1" applyBorder="1" applyAlignment="1">
      <alignment horizontal="center"/>
    </xf>
    <xf numFmtId="0" fontId="8" fillId="0" borderId="25" xfId="0" applyFont="1" applyBorder="1"/>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1" fillId="0" borderId="0" xfId="0" applyFont="1"/>
    <xf numFmtId="0" fontId="0" fillId="2" borderId="19" xfId="0" applyFill="1" applyBorder="1" applyAlignment="1" applyProtection="1">
      <alignment horizontal="left" vertical="top" wrapText="1"/>
      <protection locked="0"/>
    </xf>
    <xf numFmtId="0" fontId="0" fillId="0" borderId="0" xfId="0" applyAlignment="1" applyProtection="1">
      <alignment wrapText="1"/>
      <protection locked="0"/>
    </xf>
    <xf numFmtId="0" fontId="0" fillId="2" borderId="18" xfId="0" applyFill="1" applyBorder="1" applyAlignment="1" applyProtection="1">
      <alignment horizontal="left" vertical="top" wrapText="1"/>
      <protection locked="0"/>
    </xf>
    <xf numFmtId="0" fontId="14" fillId="0" borderId="0" xfId="0" applyFont="1" applyAlignment="1">
      <alignment wrapText="1"/>
    </xf>
    <xf numFmtId="0" fontId="5" fillId="2" borderId="13" xfId="0" applyFont="1" applyFill="1" applyBorder="1" applyAlignment="1" applyProtection="1">
      <alignment horizontal="left" vertical="top"/>
      <protection locked="0"/>
    </xf>
    <xf numFmtId="1" fontId="6" fillId="2" borderId="25" xfId="0" applyNumberFormat="1" applyFont="1" applyFill="1" applyBorder="1" applyAlignment="1" applyProtection="1">
      <alignment horizontal="left" vertical="center" wrapText="1"/>
      <protection locked="0"/>
    </xf>
    <xf numFmtId="0" fontId="5" fillId="10" borderId="25" xfId="0" applyFont="1" applyFill="1" applyBorder="1" applyProtection="1">
      <protection locked="0"/>
    </xf>
    <xf numFmtId="0" fontId="15" fillId="0" borderId="0" xfId="0" applyFont="1" applyAlignment="1" applyProtection="1">
      <alignment horizontal="left"/>
      <protection locked="0"/>
    </xf>
    <xf numFmtId="0" fontId="0" fillId="0" borderId="0" xfId="0" applyAlignment="1" applyProtection="1">
      <alignment vertical="top" wrapText="1"/>
      <protection locked="0"/>
    </xf>
    <xf numFmtId="0" fontId="7" fillId="0" borderId="0" xfId="0" applyFont="1" applyAlignment="1" applyProtection="1">
      <alignment wrapText="1"/>
      <protection locked="0"/>
    </xf>
    <xf numFmtId="0" fontId="8" fillId="0" borderId="0" xfId="0" applyFont="1" applyAlignment="1" applyProtection="1">
      <alignment wrapText="1"/>
      <protection locked="0"/>
    </xf>
    <xf numFmtId="0" fontId="5" fillId="2" borderId="18" xfId="0" applyFont="1" applyFill="1" applyBorder="1" applyAlignment="1" applyProtection="1">
      <alignment horizontal="left" vertical="top" wrapText="1"/>
      <protection locked="0"/>
    </xf>
    <xf numFmtId="0" fontId="0" fillId="0" borderId="33" xfId="0" applyBorder="1"/>
    <xf numFmtId="0" fontId="7" fillId="0" borderId="34" xfId="0" applyFont="1" applyBorder="1"/>
    <xf numFmtId="0" fontId="7" fillId="0" borderId="22" xfId="0" applyFont="1" applyBorder="1"/>
    <xf numFmtId="0" fontId="0" fillId="0" borderId="19" xfId="0" applyBorder="1"/>
    <xf numFmtId="44" fontId="0" fillId="0" borderId="13" xfId="0" applyNumberFormat="1" applyBorder="1"/>
    <xf numFmtId="44" fontId="0" fillId="0" borderId="32" xfId="0" applyNumberFormat="1" applyBorder="1"/>
    <xf numFmtId="0" fontId="5" fillId="2" borderId="22" xfId="0" applyFont="1" applyFill="1" applyBorder="1" applyAlignment="1">
      <alignment horizontal="center" vertical="center" wrapText="1"/>
    </xf>
    <xf numFmtId="0" fontId="6" fillId="2" borderId="13" xfId="0" applyFont="1" applyFill="1" applyBorder="1" applyAlignment="1" applyProtection="1">
      <alignment horizontal="center" vertical="center" wrapText="1"/>
      <protection locked="0"/>
    </xf>
    <xf numFmtId="0" fontId="5" fillId="11" borderId="25"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6" fillId="5" borderId="25"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2" fontId="6" fillId="2" borderId="25" xfId="0" applyNumberFormat="1" applyFont="1" applyFill="1" applyBorder="1" applyAlignment="1" applyProtection="1">
      <alignment horizontal="center"/>
      <protection locked="0"/>
    </xf>
    <xf numFmtId="2" fontId="6" fillId="2" borderId="25" xfId="1" applyNumberFormat="1" applyFont="1" applyFill="1" applyBorder="1" applyProtection="1">
      <protection locked="0"/>
    </xf>
    <xf numFmtId="0" fontId="6" fillId="2" borderId="25" xfId="0" applyFont="1" applyFill="1" applyBorder="1" applyProtection="1">
      <protection locked="0"/>
    </xf>
    <xf numFmtId="0" fontId="7" fillId="2" borderId="22"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protection locked="0"/>
    </xf>
    <xf numFmtId="0" fontId="6" fillId="11" borderId="25"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1" fontId="6" fillId="2" borderId="25" xfId="0" applyNumberFormat="1" applyFont="1" applyFill="1" applyBorder="1" applyAlignment="1" applyProtection="1">
      <alignment vertical="center"/>
      <protection locked="0"/>
    </xf>
    <xf numFmtId="2" fontId="6" fillId="5" borderId="25" xfId="0" applyNumberFormat="1" applyFont="1" applyFill="1" applyBorder="1" applyAlignment="1">
      <alignment horizontal="center" vertical="center"/>
    </xf>
    <xf numFmtId="2" fontId="6" fillId="2" borderId="25" xfId="1" applyNumberFormat="1" applyFont="1" applyFill="1" applyBorder="1" applyAlignment="1" applyProtection="1">
      <alignment vertical="center"/>
      <protection locked="0"/>
    </xf>
    <xf numFmtId="0" fontId="6" fillId="2" borderId="25" xfId="0" applyFont="1" applyFill="1" applyBorder="1" applyAlignment="1" applyProtection="1">
      <alignment vertical="center"/>
      <protection locked="0"/>
    </xf>
    <xf numFmtId="0" fontId="0" fillId="2" borderId="18"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2" fontId="6" fillId="2" borderId="25" xfId="0" applyNumberFormat="1" applyFont="1" applyFill="1" applyBorder="1" applyAlignment="1" applyProtection="1">
      <alignment horizontal="center" vertical="center"/>
      <protection locked="0"/>
    </xf>
    <xf numFmtId="0" fontId="0" fillId="11" borderId="25" xfId="0" applyFill="1" applyBorder="1" applyAlignment="1" applyProtection="1">
      <alignment horizontal="left" vertical="center"/>
      <protection locked="0"/>
    </xf>
    <xf numFmtId="0" fontId="8" fillId="2" borderId="13" xfId="0" applyFont="1" applyFill="1" applyBorder="1" applyAlignment="1" applyProtection="1">
      <alignment horizontal="left" vertical="center" wrapText="1"/>
      <protection locked="0"/>
    </xf>
    <xf numFmtId="0" fontId="5" fillId="10" borderId="12" xfId="0" applyFont="1" applyFill="1" applyBorder="1" applyAlignment="1" applyProtection="1">
      <alignment horizontal="center" vertical="center"/>
      <protection locked="0"/>
    </xf>
    <xf numFmtId="0" fontId="5" fillId="10" borderId="12" xfId="0" applyFont="1" applyFill="1" applyBorder="1" applyAlignment="1">
      <alignment horizontal="center" vertical="center"/>
    </xf>
    <xf numFmtId="0" fontId="5" fillId="2" borderId="22" xfId="0" applyFont="1" applyFill="1" applyBorder="1" applyAlignment="1">
      <alignment horizontal="center" vertical="center"/>
    </xf>
    <xf numFmtId="2" fontId="6" fillId="12" borderId="25" xfId="0" applyNumberFormat="1" applyFont="1" applyFill="1" applyBorder="1" applyAlignment="1">
      <alignment horizontal="center"/>
    </xf>
    <xf numFmtId="44" fontId="6" fillId="12" borderId="25" xfId="1" applyFont="1" applyFill="1" applyBorder="1" applyProtection="1"/>
    <xf numFmtId="0" fontId="6" fillId="2" borderId="25" xfId="0" applyFont="1" applyFill="1" applyBorder="1" applyAlignment="1" applyProtection="1">
      <alignment horizontal="center" vertical="center"/>
      <protection locked="0"/>
    </xf>
    <xf numFmtId="0" fontId="6" fillId="2" borderId="13" xfId="0" applyFont="1" applyFill="1" applyBorder="1" applyAlignment="1" applyProtection="1">
      <alignment wrapText="1"/>
      <protection locked="0"/>
    </xf>
    <xf numFmtId="0" fontId="5" fillId="2" borderId="13" xfId="0" applyFont="1" applyFill="1" applyBorder="1" applyAlignment="1" applyProtection="1">
      <alignment horizontal="center" vertical="top" wrapText="1"/>
      <protection locked="0"/>
    </xf>
    <xf numFmtId="0" fontId="6" fillId="2" borderId="13" xfId="0" applyFont="1" applyFill="1" applyBorder="1" applyProtection="1">
      <protection locked="0"/>
    </xf>
    <xf numFmtId="44" fontId="6" fillId="12" borderId="25" xfId="1" applyFont="1" applyFill="1" applyBorder="1" applyAlignment="1" applyProtection="1">
      <alignment wrapText="1"/>
    </xf>
    <xf numFmtId="2" fontId="6" fillId="2" borderId="25" xfId="1" applyNumberFormat="1" applyFont="1" applyFill="1" applyBorder="1" applyAlignment="1" applyProtection="1">
      <alignment horizontal="left" vertical="top" wrapText="1"/>
      <protection locked="0"/>
    </xf>
    <xf numFmtId="0" fontId="6" fillId="2" borderId="25" xfId="0" applyFont="1" applyFill="1" applyBorder="1" applyAlignment="1" applyProtection="1">
      <alignment horizontal="left" vertical="top" wrapText="1"/>
      <protection locked="0"/>
    </xf>
    <xf numFmtId="0" fontId="6" fillId="2" borderId="25" xfId="0" applyFont="1" applyFill="1" applyBorder="1" applyAlignment="1" applyProtection="1">
      <alignment horizontal="left" vertical="center"/>
      <protection locked="0"/>
    </xf>
    <xf numFmtId="0" fontId="6" fillId="12" borderId="13" xfId="0" applyFont="1" applyFill="1" applyBorder="1" applyAlignment="1" applyProtection="1">
      <alignment horizontal="center" vertical="center" wrapText="1"/>
      <protection locked="0"/>
    </xf>
    <xf numFmtId="0" fontId="6" fillId="10" borderId="25" xfId="0" applyFont="1" applyFill="1" applyBorder="1" applyAlignment="1" applyProtection="1">
      <alignment horizontal="center" vertical="center"/>
      <protection locked="0"/>
    </xf>
    <xf numFmtId="0" fontId="6" fillId="12" borderId="25" xfId="0" applyFont="1" applyFill="1" applyBorder="1" applyAlignment="1" applyProtection="1">
      <alignment horizontal="center" vertical="center" wrapText="1"/>
      <protection locked="0"/>
    </xf>
    <xf numFmtId="0" fontId="7" fillId="12" borderId="12" xfId="0" applyFont="1" applyFill="1" applyBorder="1" applyAlignment="1" applyProtection="1">
      <alignment horizontal="center" vertical="center" wrapText="1"/>
      <protection locked="0"/>
    </xf>
    <xf numFmtId="0" fontId="5" fillId="12" borderId="12" xfId="0" applyFont="1" applyFill="1" applyBorder="1" applyAlignment="1" applyProtection="1">
      <alignment horizontal="center" vertical="center" wrapText="1"/>
      <protection locked="0"/>
    </xf>
    <xf numFmtId="0" fontId="0" fillId="0" borderId="0" xfId="0" applyAlignment="1" applyProtection="1">
      <alignment horizontal="left" vertical="center"/>
      <protection locked="0"/>
    </xf>
    <xf numFmtId="0" fontId="0" fillId="2" borderId="19" xfId="0" applyFill="1" applyBorder="1" applyAlignment="1" applyProtection="1">
      <alignment horizontal="left" vertical="center" wrapText="1"/>
      <protection locked="0"/>
    </xf>
    <xf numFmtId="1" fontId="6" fillId="2" borderId="25" xfId="0" applyNumberFormat="1" applyFont="1" applyFill="1" applyBorder="1" applyAlignment="1" applyProtection="1">
      <alignment horizontal="left" vertical="center"/>
      <protection locked="0"/>
    </xf>
    <xf numFmtId="2" fontId="6" fillId="12" borderId="25" xfId="0" applyNumberFormat="1" applyFont="1" applyFill="1" applyBorder="1" applyAlignment="1">
      <alignment horizontal="left" vertical="center"/>
    </xf>
    <xf numFmtId="2" fontId="6" fillId="2" borderId="25" xfId="1" applyNumberFormat="1" applyFont="1" applyFill="1" applyBorder="1" applyAlignment="1" applyProtection="1">
      <alignment horizontal="left" vertical="center"/>
      <protection locked="0"/>
    </xf>
    <xf numFmtId="0" fontId="0" fillId="2" borderId="18" xfId="0" applyFill="1" applyBorder="1" applyAlignment="1" applyProtection="1">
      <alignment horizontal="left" vertical="center" wrapText="1"/>
      <protection locked="0"/>
    </xf>
    <xf numFmtId="1" fontId="5" fillId="2" borderId="25" xfId="0" applyNumberFormat="1" applyFont="1" applyFill="1" applyBorder="1" applyAlignment="1" applyProtection="1">
      <alignment vertical="center"/>
      <protection locked="0"/>
    </xf>
    <xf numFmtId="0" fontId="2" fillId="11" borderId="25" xfId="0" applyFont="1" applyFill="1" applyBorder="1" applyAlignment="1" applyProtection="1">
      <alignment horizontal="center" vertical="center"/>
      <protection locked="0"/>
    </xf>
    <xf numFmtId="0" fontId="0" fillId="0" borderId="0" xfId="0" applyAlignment="1">
      <alignment horizontal="left"/>
    </xf>
    <xf numFmtId="0" fontId="6" fillId="11" borderId="11" xfId="0" applyFont="1" applyFill="1" applyBorder="1" applyAlignment="1" applyProtection="1">
      <alignment horizontal="center" vertical="center"/>
      <protection locked="0"/>
    </xf>
    <xf numFmtId="0" fontId="6" fillId="11" borderId="25" xfId="0" applyFont="1" applyFill="1" applyBorder="1" applyAlignment="1" applyProtection="1">
      <alignment horizontal="center" vertical="center"/>
      <protection locked="0"/>
    </xf>
    <xf numFmtId="0" fontId="0" fillId="2" borderId="33" xfId="0" applyFill="1" applyBorder="1" applyAlignment="1" applyProtection="1">
      <alignment horizontal="left" vertical="center"/>
      <protection locked="0"/>
    </xf>
    <xf numFmtId="0" fontId="0" fillId="10" borderId="10" xfId="0" applyFill="1" applyBorder="1" applyProtection="1">
      <protection locked="0"/>
    </xf>
    <xf numFmtId="0" fontId="0" fillId="2" borderId="10" xfId="0" applyFill="1" applyBorder="1" applyAlignment="1" applyProtection="1">
      <alignment horizontal="left" vertical="center"/>
      <protection locked="0"/>
    </xf>
    <xf numFmtId="44" fontId="0" fillId="6" borderId="35" xfId="1" applyFont="1" applyFill="1" applyBorder="1" applyProtection="1"/>
    <xf numFmtId="0" fontId="2" fillId="6" borderId="36" xfId="0" applyFont="1" applyFill="1" applyBorder="1"/>
    <xf numFmtId="0" fontId="2" fillId="11" borderId="37" xfId="0" applyFont="1" applyFill="1" applyBorder="1" applyAlignment="1" applyProtection="1">
      <alignment horizontal="center" vertical="center"/>
      <protection locked="0"/>
    </xf>
    <xf numFmtId="165" fontId="2" fillId="11" borderId="37"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11" borderId="25" xfId="0" applyFill="1" applyBorder="1" applyAlignment="1" applyProtection="1">
      <alignment horizontal="center" vertical="center" wrapText="1"/>
      <protection locked="0"/>
    </xf>
    <xf numFmtId="165" fontId="0" fillId="11" borderId="25" xfId="0" applyNumberFormat="1" applyFill="1" applyBorder="1" applyAlignment="1" applyProtection="1">
      <alignment horizontal="center" vertical="center"/>
      <protection locked="0"/>
    </xf>
    <xf numFmtId="165" fontId="2" fillId="11" borderId="25"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11" borderId="25" xfId="0" applyFill="1" applyBorder="1" applyAlignment="1" applyProtection="1">
      <alignment horizontal="center" vertical="center"/>
      <protection locked="0"/>
    </xf>
    <xf numFmtId="165" fontId="0" fillId="11" borderId="25" xfId="0" applyNumberFormat="1" applyFill="1" applyBorder="1" applyAlignment="1">
      <alignment horizontal="center" vertical="center"/>
    </xf>
    <xf numFmtId="165" fontId="2" fillId="11" borderId="25" xfId="0" applyNumberFormat="1" applyFont="1" applyFill="1" applyBorder="1" applyAlignment="1">
      <alignment horizontal="center" vertical="center"/>
    </xf>
    <xf numFmtId="0" fontId="0" fillId="11" borderId="10" xfId="0" applyFill="1" applyBorder="1" applyAlignment="1" applyProtection="1">
      <alignment horizontal="center" vertical="center"/>
      <protection locked="0"/>
    </xf>
    <xf numFmtId="0" fontId="0" fillId="13" borderId="0" xfId="0" applyFill="1" applyAlignment="1" applyProtection="1">
      <alignment horizontal="center" vertical="center"/>
      <protection locked="0"/>
    </xf>
    <xf numFmtId="164" fontId="0" fillId="0" borderId="10" xfId="0" applyNumberFormat="1"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164" fontId="0" fillId="0" borderId="19" xfId="0" applyNumberFormat="1" applyBorder="1" applyAlignment="1">
      <alignment horizontal="center" vertical="center"/>
    </xf>
    <xf numFmtId="164" fontId="0" fillId="0" borderId="25" xfId="0" applyNumberFormat="1" applyBorder="1" applyAlignment="1">
      <alignment horizontal="center" vertical="center"/>
    </xf>
    <xf numFmtId="0" fontId="0" fillId="0" borderId="13" xfId="0" applyBorder="1" applyAlignment="1">
      <alignment horizontal="center" vertical="center"/>
    </xf>
    <xf numFmtId="164" fontId="0" fillId="0" borderId="33" xfId="0" applyNumberFormat="1"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11" borderId="25" xfId="0" applyFill="1" applyBorder="1" applyAlignment="1">
      <alignment horizontal="center" vertical="center"/>
    </xf>
    <xf numFmtId="0" fontId="5" fillId="11" borderId="25"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10" borderId="25" xfId="0" applyFont="1" applyFill="1" applyBorder="1" applyAlignment="1" applyProtection="1">
      <alignment horizontal="center" vertical="center"/>
      <protection locked="0"/>
    </xf>
    <xf numFmtId="0" fontId="0" fillId="11" borderId="10" xfId="0" applyFill="1" applyBorder="1" applyAlignment="1" applyProtection="1">
      <alignment horizontal="center" vertical="center" wrapText="1"/>
      <protection locked="0"/>
    </xf>
    <xf numFmtId="165" fontId="0" fillId="11" borderId="10" xfId="0" applyNumberFormat="1" applyFill="1" applyBorder="1" applyAlignment="1" applyProtection="1">
      <alignment horizontal="center" vertical="center"/>
      <protection locked="0"/>
    </xf>
    <xf numFmtId="0" fontId="0" fillId="0" borderId="0" xfId="0" applyAlignment="1" applyProtection="1">
      <alignment horizontal="center" vertical="center" wrapText="1"/>
      <protection locked="0"/>
    </xf>
    <xf numFmtId="165" fontId="0" fillId="0" borderId="0" xfId="0" applyNumberFormat="1" applyAlignment="1" applyProtection="1">
      <alignment horizontal="center" vertical="center"/>
      <protection locked="0"/>
    </xf>
    <xf numFmtId="0" fontId="5" fillId="11" borderId="11" xfId="0" applyFont="1" applyFill="1" applyBorder="1" applyAlignment="1" applyProtection="1">
      <alignment horizontal="center" vertical="center"/>
      <protection locked="0"/>
    </xf>
    <xf numFmtId="165" fontId="0" fillId="0" borderId="0" xfId="0" applyNumberFormat="1" applyAlignment="1">
      <alignment horizontal="center" vertical="center"/>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165" fontId="2" fillId="0" borderId="0" xfId="0" applyNumberFormat="1" applyFont="1" applyAlignment="1" applyProtection="1">
      <alignment horizontal="center" vertical="center"/>
      <protection locked="0"/>
    </xf>
    <xf numFmtId="0" fontId="5" fillId="2" borderId="19" xfId="0" applyFont="1" applyFill="1" applyBorder="1" applyProtection="1">
      <protection locked="0"/>
    </xf>
    <xf numFmtId="44" fontId="6" fillId="12" borderId="25" xfId="1" applyFont="1" applyFill="1" applyBorder="1" applyAlignment="1" applyProtection="1">
      <alignment horizontal="center" vertical="center" wrapText="1"/>
    </xf>
    <xf numFmtId="0" fontId="0" fillId="11" borderId="25" xfId="0" applyFill="1" applyBorder="1" applyProtection="1">
      <protection locked="0"/>
    </xf>
    <xf numFmtId="0" fontId="0" fillId="11" borderId="38" xfId="0" applyFill="1" applyBorder="1" applyAlignment="1" applyProtection="1">
      <alignment horizontal="left" vertical="center"/>
      <protection locked="0"/>
    </xf>
    <xf numFmtId="0" fontId="6" fillId="11" borderId="25" xfId="0" applyFont="1" applyFill="1" applyBorder="1" applyAlignment="1" applyProtection="1">
      <alignment vertical="center"/>
      <protection locked="0"/>
    </xf>
    <xf numFmtId="0" fontId="2" fillId="11" borderId="25" xfId="0" applyFont="1" applyFill="1" applyBorder="1" applyAlignment="1" applyProtection="1">
      <alignment vertical="center"/>
      <protection locked="0"/>
    </xf>
    <xf numFmtId="0" fontId="2" fillId="11" borderId="25" xfId="0" applyFont="1" applyFill="1" applyBorder="1" applyAlignment="1" applyProtection="1">
      <alignment horizontal="center" vertical="center"/>
      <protection locked="0"/>
    </xf>
    <xf numFmtId="0" fontId="2" fillId="11" borderId="25" xfId="0" applyFont="1" applyFill="1" applyBorder="1" applyAlignment="1">
      <alignment horizontal="center" vertical="center"/>
    </xf>
    <xf numFmtId="0" fontId="0" fillId="0" borderId="25" xfId="0" applyBorder="1" applyAlignment="1">
      <alignment horizontal="center" vertical="center"/>
    </xf>
    <xf numFmtId="0" fontId="3" fillId="8" borderId="1" xfId="0"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protection locked="0"/>
    </xf>
    <xf numFmtId="0" fontId="3" fillId="8" borderId="3" xfId="0" applyFont="1" applyFill="1" applyBorder="1" applyAlignment="1" applyProtection="1">
      <alignment horizontal="center" vertical="center"/>
      <protection locked="0"/>
    </xf>
    <xf numFmtId="0" fontId="3" fillId="8" borderId="0" xfId="0" applyFont="1" applyFill="1" applyAlignment="1" applyProtection="1">
      <alignment horizontal="center" vertical="center"/>
      <protection locked="0"/>
    </xf>
    <xf numFmtId="0" fontId="2" fillId="2" borderId="25" xfId="0" applyFont="1"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0" borderId="0" xfId="0" applyFont="1" applyAlignment="1" applyProtection="1">
      <alignment horizontal="left" vertical="top" wrapText="1"/>
      <protection locked="0"/>
    </xf>
    <xf numFmtId="0" fontId="0" fillId="0" borderId="0" xfId="0" applyAlignment="1">
      <alignment horizontal="left"/>
    </xf>
    <xf numFmtId="0" fontId="0" fillId="11" borderId="25" xfId="0" applyFill="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2" fillId="11" borderId="13" xfId="0" applyFont="1" applyFill="1" applyBorder="1" applyAlignment="1" applyProtection="1">
      <alignment horizontal="center" vertical="center"/>
      <protection locked="0"/>
    </xf>
    <xf numFmtId="0" fontId="0" fillId="0" borderId="18" xfId="0" applyBorder="1" applyAlignment="1">
      <alignment horizontal="center" vertical="center"/>
    </xf>
    <xf numFmtId="0" fontId="0" fillId="0" borderId="19" xfId="0" applyBorder="1"/>
    <xf numFmtId="0" fontId="2" fillId="0" borderId="0" xfId="0" applyFont="1" applyAlignment="1" applyProtection="1">
      <alignment horizontal="center" vertical="top" wrapText="1"/>
      <protection locked="0"/>
    </xf>
    <xf numFmtId="0" fontId="0" fillId="0" borderId="0" xfId="0"/>
    <xf numFmtId="0" fontId="0" fillId="0" borderId="25" xfId="0" applyBorder="1"/>
    <xf numFmtId="0" fontId="2" fillId="6" borderId="15" xfId="0" applyFont="1" applyFill="1" applyBorder="1" applyAlignment="1">
      <alignment horizontal="center"/>
    </xf>
    <xf numFmtId="0" fontId="5" fillId="3" borderId="25" xfId="0" applyFont="1" applyFill="1" applyBorder="1" applyAlignment="1">
      <alignment horizontal="center" vertical="center" wrapText="1"/>
    </xf>
    <xf numFmtId="0" fontId="2" fillId="4" borderId="10" xfId="0" applyFont="1" applyFill="1" applyBorder="1" applyAlignment="1">
      <alignment horizontal="center"/>
    </xf>
    <xf numFmtId="0" fontId="2" fillId="4" borderId="12" xfId="0" applyFont="1" applyFill="1" applyBorder="1" applyAlignment="1">
      <alignment horizontal="center"/>
    </xf>
    <xf numFmtId="0" fontId="5" fillId="5" borderId="25" xfId="0" applyFont="1" applyFill="1" applyBorder="1" applyAlignment="1">
      <alignment horizontal="center" vertical="center" wrapText="1"/>
    </xf>
    <xf numFmtId="0" fontId="2" fillId="3" borderId="13" xfId="0" applyFont="1" applyFill="1"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0" fillId="0" borderId="13"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0" xfId="0" applyFont="1" applyFill="1" applyAlignment="1">
      <alignment horizontal="center" vertical="center"/>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4" fillId="0" borderId="7" xfId="0" applyFont="1" applyBorder="1" applyAlignment="1">
      <alignment horizontal="left"/>
    </xf>
    <xf numFmtId="0" fontId="4" fillId="0" borderId="8" xfId="0" applyFont="1" applyBorder="1" applyAlignment="1">
      <alignment horizontal="left"/>
    </xf>
    <xf numFmtId="0" fontId="4" fillId="0" borderId="20" xfId="0" applyFont="1" applyBorder="1" applyAlignment="1">
      <alignment horizontal="left"/>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5" xfId="0" applyFont="1" applyFill="1" applyBorder="1" applyAlignment="1">
      <alignment horizontal="center" wrapText="1"/>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0" fillId="9" borderId="10" xfId="0" applyFill="1" applyBorder="1" applyAlignment="1">
      <alignment horizontal="center"/>
    </xf>
    <xf numFmtId="0" fontId="0" fillId="9" borderId="12" xfId="0" applyFill="1" applyBorder="1" applyAlignment="1">
      <alignment horizontal="center"/>
    </xf>
  </cellXfs>
  <cellStyles count="2">
    <cellStyle name="Currency" xfId="1" builtinId="4"/>
    <cellStyle name="Normal" xfId="0" builtinId="0"/>
  </cellStyles>
  <dxfs count="272">
    <dxf>
      <font>
        <strike val="0"/>
        <outline val="0"/>
        <shadow val="0"/>
        <u val="none"/>
        <vertAlign val="baseline"/>
        <color auto="1"/>
        <name val="Calibri"/>
        <family val="2"/>
        <scheme val="minor"/>
      </font>
      <fill>
        <patternFill>
          <fgColor indexed="64"/>
          <bgColor theme="7" tint="0.79998168889431442"/>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auto="1"/>
        </left>
        <right style="thin">
          <color indexed="64"/>
        </right>
        <top style="thin">
          <color indexed="64"/>
        </top>
        <bottom style="thin">
          <color indexed="64"/>
        </bottom>
      </border>
    </dxf>
    <dxf>
      <border outline="0">
        <bottom style="thin">
          <color indexed="64"/>
        </bottom>
      </border>
    </dxf>
    <dxf>
      <fill>
        <patternFill patternType="solid">
          <fgColor indexed="64"/>
          <bgColor theme="5"/>
        </patternFill>
      </fill>
      <alignment horizontal="left"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ill>
        <patternFill patternType="solid">
          <fgColor indexed="64"/>
          <bgColor theme="5"/>
        </patternFill>
      </fill>
      <alignment horizontal="left"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ill>
        <patternFill patternType="solid">
          <fgColor indexed="64"/>
          <bgColor theme="5"/>
        </patternFill>
      </fill>
      <alignment horizontal="left"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ill>
        <patternFill patternType="solid">
          <fgColor indexed="64"/>
          <bgColor theme="5"/>
        </patternFill>
      </fill>
      <alignment horizontal="left"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ont>
        <strike val="0"/>
        <outline val="0"/>
        <shadow val="0"/>
        <u val="none"/>
        <vertAlign val="baseline"/>
        <color auto="1"/>
        <name val="Calibri"/>
        <family val="2"/>
        <scheme val="minor"/>
      </font>
      <fill>
        <patternFill patternType="solid">
          <fgColor indexed="64"/>
          <bgColor theme="7" tint="0.79998168889431442"/>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3999755851924192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font>
        <strike val="0"/>
        <outline val="0"/>
        <shadow val="0"/>
        <u val="none"/>
        <vertAlign val="baseline"/>
        <color auto="1"/>
        <name val="Calibri"/>
        <family val="2"/>
        <scheme val="minor"/>
      </font>
      <fill>
        <patternFill>
          <fgColor indexed="64"/>
          <bgColor theme="7" tint="0.79998168889431442"/>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auto="1"/>
        </left>
        <right style="thin">
          <color indexed="64"/>
        </right>
        <top style="thin">
          <color indexed="64"/>
        </top>
        <bottom style="thin">
          <color indexed="64"/>
        </bottom>
      </border>
    </dxf>
    <dxf>
      <border outline="0">
        <bottom style="thin">
          <color indexed="64"/>
        </bottom>
      </border>
    </dxf>
    <dxf>
      <alignment horizontal="center" vertical="center" textRotation="0" indent="0" justifyLastLine="0" shrinkToFit="0" readingOrder="0"/>
    </dxf>
    <dxf>
      <fill>
        <patternFill patternType="solid">
          <fgColor indexed="64"/>
          <bgColor theme="5"/>
        </patternFill>
      </fill>
      <alignment horizontal="center"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ill>
        <patternFill patternType="solid">
          <fgColor indexed="64"/>
          <bgColor theme="5"/>
        </patternFill>
      </fill>
      <alignment horizontal="center" vertical="center" textRotation="0" wrapText="1" indent="0" justifyLastLine="0" shrinkToFit="0" readingOrder="0"/>
      <border diagonalUp="0" diagonalDown="0">
        <left style="thin">
          <color auto="1"/>
        </left>
        <right style="thin">
          <color indexed="64"/>
        </right>
        <top style="thin">
          <color indexed="64"/>
        </top>
        <bottom style="thin">
          <color indexed="64"/>
        </bottom>
        <vertical/>
        <horizontal/>
      </border>
      <protection locked="0" hidden="0"/>
    </dxf>
    <dxf>
      <font>
        <strike val="0"/>
        <outline val="0"/>
        <shadow val="0"/>
        <u val="none"/>
        <vertAlign val="baseline"/>
        <color auto="1"/>
        <name val="Calibri"/>
        <family val="2"/>
        <scheme val="minor"/>
      </font>
      <fill>
        <patternFill patternType="solid">
          <fgColor indexed="64"/>
          <bgColor theme="7" tint="0.79998168889431442"/>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39997558519241921"/>
        </patternFill>
      </fill>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399975585192419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outline val="0"/>
        <shadow val="0"/>
        <u val="none"/>
        <vertAlign val="baseline"/>
        <sz val="11"/>
        <color auto="1"/>
        <name val="Calibri"/>
        <family val="2"/>
        <scheme val="minor"/>
      </font>
      <alignment horizontal="center" vertical="center" textRotation="0" indent="0" justifyLastLine="0" shrinkToFit="0" readingOrder="0"/>
    </dxf>
    <dxf>
      <numFmt numFmtId="34" formatCode="_-&quot;£&quot;* #,##0.00_-;\-&quot;£&quot;* #,##0.00_-;_-&quot;£&quot;* &quot;-&quot;??_-;_-@_-"/>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numFmt numFmtId="164" formatCode="[$-F800]dddd\,\ mmmm\ dd\,\ yyyy"/>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dxf>
    <dxf>
      <numFmt numFmtId="164" formatCode="[$-F800]dddd\,\ mmmm\ dd\,\ yyyy"/>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auto="1"/>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auto="1"/>
        </left>
        <right style="thin">
          <color rgb="FF000000"/>
        </right>
        <top style="thin">
          <color rgb="FF000000"/>
        </top>
        <bottom style="thin">
          <color rgb="FF000000"/>
        </bottom>
      </border>
    </dxf>
    <dxf>
      <border outline="0">
        <bottom style="thin">
          <color rgb="FF000000"/>
        </bottom>
      </border>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rgb="FF000000"/>
        </left>
        <right style="thin">
          <color rgb="FF000000"/>
        </right>
        <top style="thin">
          <color rgb="FF000000"/>
        </top>
        <bottom style="thin">
          <color rgb="FF000000"/>
        </bottom>
      </border>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auto="1"/>
        </left>
        <right style="thin">
          <color rgb="FF000000"/>
        </right>
        <top style="thin">
          <color rgb="FF000000"/>
        </top>
        <bottom style="thin">
          <color rgb="FF000000"/>
        </bottom>
      </border>
    </dxf>
    <dxf>
      <border outline="0">
        <bottom style="thin">
          <color rgb="FF000000"/>
        </bottom>
      </border>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rgb="FF000000"/>
        </left>
        <right style="thin">
          <color rgb="FF000000"/>
        </right>
        <top style="thin">
          <color rgb="FF000000"/>
        </top>
        <bottom style="thin">
          <color rgb="FF000000"/>
        </bottom>
      </border>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auto="1"/>
        </left>
        <right style="thin">
          <color rgb="FF000000"/>
        </right>
        <top style="thin">
          <color rgb="FF000000"/>
        </top>
        <bottom style="thin">
          <color rgb="FF000000"/>
        </bottom>
      </border>
    </dxf>
    <dxf>
      <border outline="0">
        <bottom style="thin">
          <color rgb="FF000000"/>
        </bottom>
      </border>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rgb="FF000000"/>
        </left>
        <right style="thin">
          <color rgb="FF000000"/>
        </right>
        <top style="thin">
          <color rgb="FF000000"/>
        </top>
        <bottom style="thin">
          <color rgb="FF000000"/>
        </bottom>
      </border>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auto="1"/>
        </left>
        <right style="thin">
          <color indexed="64"/>
        </right>
        <top style="thin">
          <color indexed="64"/>
        </top>
        <bottom style="thin">
          <color indexed="64"/>
        </bottom>
      </border>
    </dxf>
    <dxf>
      <border outline="0">
        <bottom style="thin">
          <color indexed="64"/>
        </bottom>
      </border>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ill>
        <patternFill patternType="solid">
          <fgColor indexed="64"/>
          <bgColor theme="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165" formatCode="&quot;£&quot;#,##0.00"/>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5"/>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outline val="0"/>
        <shadow val="0"/>
        <u val="none"/>
        <vertAlign val="baseline"/>
        <sz val="11"/>
        <color auto="1"/>
        <name val="Calibri"/>
        <family val="2"/>
        <scheme val="minor"/>
      </font>
      <alignment vertical="center" textRotation="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9524</xdr:rowOff>
    </xdr:from>
    <xdr:ext cx="10989469" cy="8813007"/>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9524"/>
          <a:ext cx="10989469" cy="88130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lang="en-GB" sz="1100" b="0" i="0" u="sng">
              <a:solidFill>
                <a:schemeClr val="tx1"/>
              </a:solidFill>
              <a:effectLst/>
              <a:latin typeface="Arial" panose="020B0604020202020204" pitchFamily="34" charset="0"/>
              <a:ea typeface="+mn-ea"/>
              <a:cs typeface="Arial" panose="020B0604020202020204" pitchFamily="34" charset="0"/>
            </a:rPr>
            <a:t>Provision Map Guidance – Individual Provision Maps</a:t>
          </a:r>
          <a:r>
            <a:rPr lang="en-GB" sz="1100" b="0" i="0">
              <a:solidFill>
                <a:schemeClr val="tx1"/>
              </a:solidFill>
              <a:effectLst/>
              <a:latin typeface="Arial" panose="020B0604020202020204" pitchFamily="34" charset="0"/>
              <a:ea typeface="+mn-ea"/>
              <a:cs typeface="Arial" panose="020B0604020202020204" pitchFamily="34" charset="0"/>
            </a:rPr>
            <a:t> </a:t>
          </a:r>
        </a:p>
        <a:p>
          <a:pPr rtl="0" fontAlgn="base"/>
          <a:r>
            <a:rPr lang="en-GB" sz="1100" b="0" i="0">
              <a:solidFill>
                <a:schemeClr val="tx1"/>
              </a:solidFill>
              <a:effectLst/>
              <a:latin typeface="Arial" panose="020B0604020202020204" pitchFamily="34" charset="0"/>
              <a:ea typeface="+mn-ea"/>
              <a:cs typeface="Arial" panose="020B0604020202020204" pitchFamily="34" charset="0"/>
            </a:rPr>
            <a:t>A costed provision map intends to support the graduated approach by recording the special educational provision. </a:t>
          </a:r>
        </a:p>
        <a:p>
          <a:pPr rtl="0" fontAlgn="base"/>
          <a:endParaRPr lang="en-GB" sz="1100" b="0" i="0">
            <a:solidFill>
              <a:schemeClr val="tx1"/>
            </a:solidFill>
            <a:effectLst/>
            <a:latin typeface="Arial" panose="020B0604020202020204" pitchFamily="34" charset="0"/>
            <a:ea typeface="+mn-ea"/>
            <a:cs typeface="Arial" panose="020B0604020202020204" pitchFamily="34" charset="0"/>
          </a:endParaRPr>
        </a:p>
        <a:p>
          <a:pPr rtl="0" fontAlgn="base"/>
          <a:r>
            <a:rPr lang="en-GB" sz="1100" b="1" i="0" u="sng">
              <a:solidFill>
                <a:schemeClr val="accent6">
                  <a:lumMod val="50000"/>
                </a:schemeClr>
              </a:solidFill>
              <a:effectLst/>
              <a:latin typeface="Arial" panose="020B0604020202020204" pitchFamily="34" charset="0"/>
              <a:ea typeface="+mn-ea"/>
              <a:cs typeface="Arial" panose="020B0604020202020204" pitchFamily="34" charset="0"/>
            </a:rPr>
            <a:t>DO:</a:t>
          </a:r>
        </a:p>
        <a:p>
          <a:pPr rtl="0" fontAlgn="base"/>
          <a:endParaRPr lang="en-GB" sz="1100" b="0" i="0">
            <a:solidFill>
              <a:schemeClr val="tx1"/>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Start at the very beginning - consider any</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personalised provision in place for the child as soon as they come onto site, e.g. Personalised meet and greet (it may help to break down the child's time in the setting and the level of support/provision at each point throughout the day).</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Include any provision which is ‘</a:t>
          </a:r>
          <a:r>
            <a:rPr lang="en-GB" sz="1100" b="1" i="0">
              <a:solidFill>
                <a:schemeClr val="accent6">
                  <a:lumMod val="50000"/>
                </a:schemeClr>
              </a:solidFill>
              <a:effectLst/>
              <a:latin typeface="Arial" panose="020B0604020202020204" pitchFamily="34" charset="0"/>
              <a:ea typeface="+mn-ea"/>
              <a:cs typeface="Arial" panose="020B0604020202020204" pitchFamily="34" charset="0"/>
            </a:rPr>
            <a:t>additional to’ and ‘different from’ </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what is available for all children as part of the universal offer.  </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Be explicit about the</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type of support being delivered and the skill that it might be targeting and note it in the comments section, this is particularly important where 'Additional adult support' is identified as the provision - stipulate what the adult is supporting with e.g. direct instruction, intensive interaction, support with emotional regulation etc.</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Ensure provision reflects</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the advice given in reports from other professionals such as EPs, advisory teachers, SALT etc. and reference this in the 'comments' column, e.g. 'Intensive interaction as recommended by SALT'.</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baseline="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Include targeted support </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(interventions), and support during unstructured times and during continuous provision (it does not include extra-curricular activities)</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to develop their knowledge, understanding and skills. </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Include involvment from</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external agencies such as speech and language therapy, educational psychology </a:t>
          </a:r>
          <a:r>
            <a:rPr lang="en-GB" sz="1100" b="1" i="0">
              <a:solidFill>
                <a:schemeClr val="accent6">
                  <a:lumMod val="50000"/>
                </a:schemeClr>
              </a:solidFill>
              <a:effectLst/>
              <a:latin typeface="Arial" panose="020B0604020202020204" pitchFamily="34" charset="0"/>
              <a:ea typeface="+mn-ea"/>
              <a:cs typeface="Arial" panose="020B0604020202020204" pitchFamily="34" charset="0"/>
            </a:rPr>
            <a:t>but only</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 </a:t>
          </a:r>
          <a:r>
            <a:rPr lang="en-GB" sz="1100" b="1" i="0">
              <a:solidFill>
                <a:schemeClr val="accent6">
                  <a:lumMod val="50000"/>
                </a:schemeClr>
              </a:solidFill>
              <a:effectLst/>
              <a:latin typeface="Arial" panose="020B0604020202020204" pitchFamily="34" charset="0"/>
              <a:ea typeface="+mn-ea"/>
              <a:cs typeface="Arial" panose="020B0604020202020204" pitchFamily="34" charset="0"/>
            </a:rPr>
            <a:t>if</a:t>
          </a:r>
          <a:r>
            <a:rPr lang="en-GB" sz="1100" b="0" i="0">
              <a:solidFill>
                <a:schemeClr val="accent6">
                  <a:lumMod val="50000"/>
                </a:schemeClr>
              </a:solidFill>
              <a:effectLst/>
              <a:latin typeface="Arial" panose="020B0604020202020204" pitchFamily="34" charset="0"/>
              <a:ea typeface="+mn-ea"/>
              <a:cs typeface="Arial" panose="020B0604020202020204" pitchFamily="34" charset="0"/>
            </a:rPr>
            <a:t> they are providing direct, therapeutic intervention or training for a complex individual need.</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Regularly review the costed provision map to ensure it is updated as things change and interventions start and stop</a:t>
          </a:r>
          <a:r>
            <a:rPr lang="en-GB" sz="1100" b="0" i="0" baseline="0">
              <a:solidFill>
                <a:schemeClr val="accent6">
                  <a:lumMod val="50000"/>
                </a:schemeClr>
              </a:solidFill>
              <a:effectLst/>
              <a:latin typeface="Arial" panose="020B0604020202020204" pitchFamily="34" charset="0"/>
              <a:ea typeface="+mn-ea"/>
              <a:cs typeface="Arial" panose="020B0604020202020204" pitchFamily="34" charset="0"/>
            </a:rPr>
            <a:t> - i.e. take in to account periods of time when the child may be on a reduced timetable to support transition</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accent6">
                  <a:lumMod val="50000"/>
                </a:schemeClr>
              </a:solidFill>
              <a:effectLst/>
              <a:latin typeface="Arial" panose="020B0604020202020204" pitchFamily="34" charset="0"/>
              <a:ea typeface="+mn-ea"/>
              <a:cs typeface="Arial" panose="020B0604020202020204" pitchFamily="34" charset="0"/>
            </a:rPr>
            <a:t>Include in the 'comments' column the impact of the provision e.g. </a:t>
          </a:r>
          <a:r>
            <a:rPr lang="en-GB" sz="1100">
              <a:solidFill>
                <a:schemeClr val="accent6">
                  <a:lumMod val="50000"/>
                </a:schemeClr>
              </a:solidFill>
              <a:effectLst/>
              <a:latin typeface="Arial" panose="020B0604020202020204" pitchFamily="34" charset="0"/>
              <a:ea typeface="+mn-ea"/>
              <a:cs typeface="Arial" panose="020B0604020202020204" pitchFamily="34" charset="0"/>
            </a:rPr>
            <a:t>e.g. '</a:t>
          </a:r>
          <a:r>
            <a:rPr lang="en-GB" sz="1100" i="1">
              <a:solidFill>
                <a:schemeClr val="accent6">
                  <a:lumMod val="50000"/>
                </a:schemeClr>
              </a:solidFill>
              <a:effectLst/>
              <a:latin typeface="Arial" panose="020B0604020202020204" pitchFamily="34" charset="0"/>
              <a:ea typeface="+mn-ea"/>
              <a:cs typeface="Arial" panose="020B0604020202020204" pitchFamily="34" charset="0"/>
            </a:rPr>
            <a:t>This enables X to transition successfully from home to school with minimal distress' </a:t>
          </a:r>
          <a:r>
            <a:rPr lang="en-GB" sz="1100">
              <a:solidFill>
                <a:schemeClr val="accent6">
                  <a:lumMod val="50000"/>
                </a:schemeClr>
              </a:solidFill>
              <a:effectLst/>
              <a:latin typeface="Arial" panose="020B0604020202020204" pitchFamily="34" charset="0"/>
              <a:ea typeface="+mn-ea"/>
              <a:cs typeface="Arial" panose="020B0604020202020204" pitchFamily="34" charset="0"/>
            </a:rPr>
            <a:t>or,</a:t>
          </a:r>
          <a:r>
            <a:rPr lang="en-GB" sz="1100" baseline="0">
              <a:solidFill>
                <a:schemeClr val="accent6">
                  <a:lumMod val="50000"/>
                </a:schemeClr>
              </a:solidFill>
              <a:effectLst/>
              <a:latin typeface="Arial" panose="020B0604020202020204" pitchFamily="34" charset="0"/>
              <a:ea typeface="+mn-ea"/>
              <a:cs typeface="Arial" panose="020B0604020202020204" pitchFamily="34" charset="0"/>
            </a:rPr>
            <a:t> '</a:t>
          </a:r>
          <a:r>
            <a:rPr lang="en-GB" sz="1100" i="1">
              <a:solidFill>
                <a:schemeClr val="accent6">
                  <a:lumMod val="50000"/>
                </a:schemeClr>
              </a:solidFill>
              <a:effectLst/>
              <a:latin typeface="Arial" panose="020B0604020202020204" pitchFamily="34" charset="0"/>
              <a:ea typeface="+mn-ea"/>
              <a:cs typeface="Arial" panose="020B0604020202020204" pitchFamily="34" charset="0"/>
            </a:rPr>
            <a:t>Despite this support, X struggles to remain regulated and can get distressed leading to physical outbursts that require additional adult support to ensure the safety of X and those around them</a:t>
          </a:r>
          <a:r>
            <a:rPr lang="en-GB" sz="1100">
              <a:solidFill>
                <a:schemeClr val="accent6">
                  <a:lumMod val="50000"/>
                </a:schemeClr>
              </a:solidFill>
              <a:effectLst/>
              <a:latin typeface="Arial" panose="020B0604020202020204" pitchFamily="34" charset="0"/>
              <a:ea typeface="+mn-ea"/>
              <a:cs typeface="Arial" panose="020B0604020202020204" pitchFamily="34" charset="0"/>
            </a:rPr>
            <a:t>.'</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a:solidFill>
                <a:schemeClr val="accent6">
                  <a:lumMod val="50000"/>
                </a:schemeClr>
              </a:solidFill>
              <a:effectLst/>
              <a:latin typeface="Arial" panose="020B0604020202020204" pitchFamily="34" charset="0"/>
              <a:ea typeface="+mn-ea"/>
              <a:cs typeface="Arial" panose="020B0604020202020204" pitchFamily="34" charset="0"/>
            </a:rPr>
            <a:t>Consider the level of training/skills/qualification</a:t>
          </a:r>
          <a:r>
            <a:rPr lang="en-GB" sz="1100" baseline="0">
              <a:solidFill>
                <a:schemeClr val="accent6">
                  <a:lumMod val="50000"/>
                </a:schemeClr>
              </a:solidFill>
              <a:effectLst/>
              <a:latin typeface="Arial" panose="020B0604020202020204" pitchFamily="34" charset="0"/>
              <a:ea typeface="+mn-ea"/>
              <a:cs typeface="Arial" panose="020B0604020202020204" pitchFamily="34" charset="0"/>
            </a:rPr>
            <a:t> required by a staff member to deliver an intervention as opposed to those of the member of staff that your setting uses to deliver the intervention.</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aseline="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accent6">
                  <a:lumMod val="50000"/>
                </a:schemeClr>
              </a:solidFill>
              <a:effectLst/>
              <a:latin typeface="Arial" panose="020B0604020202020204" pitchFamily="34" charset="0"/>
              <a:ea typeface="+mn-ea"/>
              <a:cs typeface="Arial" panose="020B0604020202020204" pitchFamily="34" charset="0"/>
            </a:rPr>
            <a:t>Use the time conversion table (previous tab/sheet) to calculate the decimals of the hour (e.g. 10 minutes = 0.17)</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aseline="0">
            <a:solidFill>
              <a:schemeClr val="accent6">
                <a:lumMod val="50000"/>
              </a:schemeClr>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a:solidFill>
                <a:schemeClr val="accent6">
                  <a:lumMod val="50000"/>
                </a:schemeClr>
              </a:solidFill>
              <a:effectLst/>
              <a:latin typeface="Arial" panose="020B0604020202020204" pitchFamily="34" charset="0"/>
              <a:ea typeface="+mn-ea"/>
              <a:cs typeface="Arial" panose="020B0604020202020204" pitchFamily="34" charset="0"/>
            </a:rPr>
            <a:t>Contact your</a:t>
          </a:r>
          <a:r>
            <a:rPr lang="en-GB" sz="1100" baseline="0">
              <a:solidFill>
                <a:schemeClr val="accent6">
                  <a:lumMod val="50000"/>
                </a:schemeClr>
              </a:solidFill>
              <a:effectLst/>
              <a:latin typeface="Arial" panose="020B0604020202020204" pitchFamily="34" charset="0"/>
              <a:ea typeface="+mn-ea"/>
              <a:cs typeface="Arial" panose="020B0604020202020204" pitchFamily="34" charset="0"/>
            </a:rPr>
            <a:t> Special Needs Early Years specialist if you are having difficulties with a costed provision map </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1" i="0" baseline="0">
            <a:solidFill>
              <a:schemeClr val="tx1"/>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1" i="0">
            <a:solidFill>
              <a:schemeClr val="tx1"/>
            </a:solidFill>
            <a:effectLst/>
            <a:latin typeface="Arial" panose="020B0604020202020204" pitchFamily="34" charset="0"/>
            <a:ea typeface="+mn-ea"/>
            <a:cs typeface="Arial" panose="020B0604020202020204" pitchFamily="34" charset="0"/>
          </a:endParaRPr>
        </a:p>
        <a:p>
          <a:pPr rtl="0" fontAlgn="base"/>
          <a:r>
            <a:rPr lang="en-GB" sz="1100" b="1" i="0" u="sng">
              <a:solidFill>
                <a:srgbClr val="FF0000"/>
              </a:solidFill>
              <a:effectLst/>
              <a:latin typeface="Arial" panose="020B0604020202020204" pitchFamily="34" charset="0"/>
              <a:ea typeface="+mn-ea"/>
              <a:cs typeface="Arial" panose="020B0604020202020204" pitchFamily="34" charset="0"/>
            </a:rPr>
            <a:t>DON'T:</a:t>
          </a:r>
        </a:p>
        <a:p>
          <a:pPr rtl="0" fontAlgn="base"/>
          <a:endParaRPr lang="en-GB" sz="1100" b="0" i="0">
            <a:solidFill>
              <a:srgbClr val="FF0000"/>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baseline="0">
              <a:solidFill>
                <a:srgbClr val="FF0000"/>
              </a:solidFill>
              <a:effectLst/>
              <a:latin typeface="Arial" panose="020B0604020202020204" pitchFamily="34" charset="0"/>
              <a:ea typeface="+mn-ea"/>
              <a:cs typeface="Arial" panose="020B0604020202020204" pitchFamily="34" charset="0"/>
            </a:rPr>
            <a:t>Exceed the number of hours within the child's day or the number of weeks that they are in the setting and ensure that any phased transitions and reduced hours are taken into account</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baseline="0">
            <a:solidFill>
              <a:srgbClr val="FF0000"/>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baseline="0">
              <a:solidFill>
                <a:srgbClr val="FF0000"/>
              </a:solidFill>
              <a:effectLst/>
              <a:latin typeface="Arial" panose="020B0604020202020204" pitchFamily="34" charset="0"/>
              <a:ea typeface="+mn-ea"/>
              <a:cs typeface="Arial" panose="020B0604020202020204" pitchFamily="34" charset="0"/>
            </a:rPr>
            <a:t>Include time for planning or preparing resources</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rgbClr val="FF0000"/>
            </a:solidFill>
            <a:effectLst/>
            <a:latin typeface="Arial" panose="020B0604020202020204" pitchFamily="34" charset="0"/>
            <a:ea typeface="+mn-ea"/>
            <a:cs typeface="Arial" panose="020B0604020202020204" pitchFamily="34" charset="0"/>
          </a:endParaRPr>
        </a:p>
        <a:p>
          <a:pPr marL="171450" indent="-171450" rtl="0" fontAlgn="base">
            <a:buFont typeface="Arial" panose="020B0604020202020204" pitchFamily="34" charset="0"/>
            <a:buChar char="•"/>
          </a:pPr>
          <a:r>
            <a:rPr lang="en-GB" sz="1100" b="0" i="0">
              <a:solidFill>
                <a:srgbClr val="FF0000"/>
              </a:solidFill>
              <a:effectLst/>
              <a:latin typeface="Arial" panose="020B0604020202020204" pitchFamily="34" charset="0"/>
              <a:ea typeface="+mn-ea"/>
              <a:cs typeface="Arial" panose="020B0604020202020204" pitchFamily="34" charset="0"/>
            </a:rPr>
            <a:t>Include provision that is universal and available for all children</a:t>
          </a:r>
        </a:p>
        <a:p>
          <a:pPr marL="171450" indent="-171450" rtl="0" fontAlgn="base">
            <a:buFont typeface="Arial" panose="020B0604020202020204" pitchFamily="34" charset="0"/>
            <a:buChar char="•"/>
          </a:pPr>
          <a:endParaRPr lang="en-GB" sz="1100" b="0" i="0">
            <a:solidFill>
              <a:srgbClr val="FF0000"/>
            </a:solidFill>
            <a:effectLst/>
            <a:latin typeface="Arial" panose="020B0604020202020204" pitchFamily="34" charset="0"/>
            <a:ea typeface="+mn-ea"/>
            <a:cs typeface="Arial" panose="020B0604020202020204" pitchFamily="34" charset="0"/>
          </a:endParaRPr>
        </a:p>
        <a:p>
          <a:pPr marL="171450" indent="-171450" rtl="0" fontAlgn="base">
            <a:buFont typeface="Arial" panose="020B0604020202020204" pitchFamily="34" charset="0"/>
            <a:buChar char="•"/>
          </a:pPr>
          <a:r>
            <a:rPr lang="en-GB" sz="1100" b="0" i="0">
              <a:solidFill>
                <a:srgbClr val="FF0000"/>
              </a:solidFill>
              <a:effectLst/>
              <a:latin typeface="Arial" panose="020B0604020202020204" pitchFamily="34" charset="0"/>
              <a:ea typeface="+mn-ea"/>
              <a:cs typeface="Arial" panose="020B0604020202020204" pitchFamily="34" charset="0"/>
            </a:rPr>
            <a:t>Include resources that all children have</a:t>
          </a:r>
          <a:r>
            <a:rPr lang="en-GB" sz="1100" b="0" i="0" baseline="0">
              <a:solidFill>
                <a:srgbClr val="FF0000"/>
              </a:solidFill>
              <a:effectLst/>
              <a:latin typeface="Arial" panose="020B0604020202020204" pitchFamily="34" charset="0"/>
              <a:ea typeface="+mn-ea"/>
              <a:cs typeface="Arial" panose="020B0604020202020204" pitchFamily="34" charset="0"/>
            </a:rPr>
            <a:t> access to </a:t>
          </a:r>
        </a:p>
        <a:p>
          <a:pPr marL="171450" indent="-171450" rtl="0" fontAlgn="base">
            <a:buFont typeface="Arial" panose="020B0604020202020204" pitchFamily="34" charset="0"/>
            <a:buChar char="•"/>
          </a:pPr>
          <a:endParaRPr lang="en-GB" sz="1100" b="0" i="0" baseline="0">
            <a:solidFill>
              <a:srgbClr val="FF0000"/>
            </a:solidFill>
            <a:effectLst/>
            <a:latin typeface="Arial" panose="020B0604020202020204" pitchFamily="34" charset="0"/>
            <a:ea typeface="+mn-ea"/>
            <a:cs typeface="Arial" panose="020B0604020202020204" pitchFamily="34" charset="0"/>
          </a:endParaRPr>
        </a:p>
        <a:p>
          <a:pPr marL="171450" indent="-171450" rtl="0" fontAlgn="base">
            <a:buFont typeface="Arial" panose="020B0604020202020204" pitchFamily="34" charset="0"/>
            <a:buChar char="•"/>
          </a:pPr>
          <a:r>
            <a:rPr lang="en-GB" sz="1100" b="0" i="0" baseline="0">
              <a:solidFill>
                <a:srgbClr val="FF0000"/>
              </a:solidFill>
              <a:effectLst/>
              <a:latin typeface="Arial" panose="020B0604020202020204" pitchFamily="34" charset="0"/>
              <a:ea typeface="+mn-ea"/>
              <a:cs typeface="Arial" panose="020B0604020202020204" pitchFamily="34" charset="0"/>
            </a:rPr>
            <a:t>Include provision that is part of your ordinarily available provision in terms of what is age appropriate. E.g. do not include support with toileting for a two year old as this support is developmentally appropriate for the age of the child</a:t>
          </a:r>
          <a:endParaRPr lang="en-GB" sz="1100" b="0" i="0">
            <a:solidFill>
              <a:srgbClr val="FF0000"/>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tx1"/>
            </a:solidFill>
            <a:effectLst/>
            <a:latin typeface="Arial" panose="020B0604020202020204" pitchFamily="34" charset="0"/>
            <a:ea typeface="+mn-ea"/>
            <a:cs typeface="Arial" panose="020B0604020202020204" pitchFamily="34" charset="0"/>
          </a:endParaRPr>
        </a:p>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ocuments\SEN\Culture%20of%20Inclusion\Early%20Identification%20and%20Support%20and%20Inclusion\Provision%20Map%20Examples\walsall-provision-mapping-tool-sept-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vidual Pupil Costing"/>
      <sheetName val="Group Provision Costing"/>
      <sheetName val="Staff costings"/>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48C1146-012C-40C9-A8BA-E13951C38497}" name="Table310" displayName="Table310" ref="A7:P20" totalsRowShown="0" headerRowDxfId="271" headerRowBorderDxfId="270" tableBorderDxfId="269" totalsRowBorderDxfId="268">
  <tableColumns count="16">
    <tableColumn id="1" xr3:uid="{D9159B50-2F08-42B2-8192-F2EC4A4B9C7C}" name="Nature of support/Intervention_x000a_(Free text)" dataDxfId="267"/>
    <tableColumn id="2" xr3:uid="{65EC8EE6-A873-475B-9B08-CD60370B7B31}" name="Term_x000a_(Select from dropdown)" dataDxfId="266"/>
    <tableColumn id="3" xr3:uid="{19D2F733-2550-4153-8AB4-8CD15B7C96CF}" name="Adult_x000a_(Enter a number)" dataDxfId="265"/>
    <tableColumn id="4" xr3:uid="{DCAC76E0-EA0C-42A2-A3EE-3D4E70F57C5C}" name="Child_x000a_(Enter a number)" dataDxfId="264"/>
    <tableColumn id="5" xr3:uid="{9DA63BAA-957A-49AB-A569-A6F18E4BA11E}" name="Type of Staff_x000a_(Select from dropdown)" dataDxfId="263"/>
    <tableColumn id="6" xr3:uid="{9D4794F2-6779-42B0-B45B-8B7D0E9DC49A}" name="Hourly Cost -  Auto populates once dropdown selected in column E" dataDxfId="262">
      <calculatedColumnFormula>IFERROR(VLOOKUP(E8,Costs[],2,FALSE),"")</calculatedColumnFormula>
    </tableColumn>
    <tableColumn id="7" xr3:uid="{DEE9EA91-FD41-4F03-BFA7-A219EB47080C}" name="Sessions Length_x000a_(Enter a decimal number)" dataDxfId="261" dataCellStyle="Currency"/>
    <tableColumn id="8" xr3:uid="{8D21128D-C887-46B8-9461-5127FAB4510B}" name="Sessions per week_x000a_(Enter a number)" dataDxfId="260"/>
    <tableColumn id="9" xr3:uid="{E321F3CB-3964-4905-818A-E83FDC85EAC2}" name="Number of weeks running_x000a_(Enter a number)" dataDxfId="259"/>
    <tableColumn id="10" xr3:uid="{18E0F95E-12CE-478A-AC8E-D3AC2757FF54}" name="Column1" dataDxfId="258"/>
    <tableColumn id="11" xr3:uid="{763A7E5D-7C51-4BB0-86A8-BF091AEF6C4C}" name="Cost per pupil" dataDxfId="257" dataCellStyle="Currency">
      <calculatedColumnFormula>IFERROR((((F8*G8)*H8)*I8)/D8,0)</calculatedColumnFormula>
    </tableColumn>
    <tableColumn id="12" xr3:uid="{B3A052D1-A6FB-4007-8D88-1C4668327888}" name="Comments" dataDxfId="256"/>
    <tableColumn id="14" xr3:uid="{49D26EB0-2859-4597-85D5-92DDA8E70FD1}" name="Funding Agreed" dataDxfId="255"/>
    <tableColumn id="15" xr3:uid="{580BA1A0-4972-4C06-9C3B-AB4C347296BF}" name="DAF" dataDxfId="254"/>
    <tableColumn id="16" xr3:uid="{FBFEE3C0-ED57-4E8A-9D13-E858440D854E}" name="SENIF" dataDxfId="253"/>
    <tableColumn id="17" xr3:uid="{C0B5FEC7-B7D4-4D5E-95A9-99D48A849BE8}" name="Comments from Panel " dataDxfId="25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6F2E040-B9C1-48F2-9652-6D38E4F810F5}" name="Table310192225" displayName="Table310192225" ref="A7:P20" totalsRowShown="0" headerRowDxfId="139" headerRowBorderDxfId="138" tableBorderDxfId="137" totalsRowBorderDxfId="136">
  <tableColumns count="16">
    <tableColumn id="1" xr3:uid="{4FD0B7F5-FA1D-43C7-91FD-D9A7E2F6A0EE}" name="Nature of support/Intervention_x000a_(Free text)" dataDxfId="135"/>
    <tableColumn id="2" xr3:uid="{9FEA4CA9-58DB-42A2-B4F8-40112D51027A}" name="Term_x000a_(Select from dropdown)" dataDxfId="134"/>
    <tableColumn id="3" xr3:uid="{4AF17497-52F4-40DF-B087-71C4CE820831}" name="Adult_x000a_(Enter a number)" dataDxfId="133"/>
    <tableColumn id="4" xr3:uid="{11DDDA84-A92B-4ABE-9167-3ABB668217E2}" name="Child_x000a_(Enter a number)" dataDxfId="132"/>
    <tableColumn id="5" xr3:uid="{8787C77D-AFD2-48F8-B94E-29191C296B12}" name="Type of Staff_x000a_(Select from dropdown)" dataDxfId="131"/>
    <tableColumn id="6" xr3:uid="{C6671E21-8192-42D0-B9FD-EA14CEE52094}" name="Hourly Cost -  Auto populates once dropdown selected in column E" dataDxfId="130">
      <calculatedColumnFormula>IFERROR(VLOOKUP(E8,Costs[],2,FALSE),"")</calculatedColumnFormula>
    </tableColumn>
    <tableColumn id="7" xr3:uid="{21985D96-EFFF-4753-B4BD-1C47CB3DE43D}" name="Sessions Length_x000a_(Enter a decimal number)" dataDxfId="129" dataCellStyle="Currency"/>
    <tableColumn id="8" xr3:uid="{A5CCE43D-6975-4F10-9A75-1228922C9B82}" name="Sessions per week_x000a_(Enter a number)" dataDxfId="128"/>
    <tableColumn id="9" xr3:uid="{E88A3725-6238-4F59-AFF5-869CB4101833}" name="Number of weeks running_x000a_(Enter a number)" dataDxfId="127"/>
    <tableColumn id="10" xr3:uid="{4DE99002-25E5-49D5-93AC-92509E136953}" name="Column1" dataDxfId="126"/>
    <tableColumn id="11" xr3:uid="{933547FE-2312-4562-B9AF-AB93DE05BE24}" name="Cost per pupil" dataDxfId="125" dataCellStyle="Currency">
      <calculatedColumnFormula>IFERROR((((F8*G8)*H8)*I8)/D8,0)</calculatedColumnFormula>
    </tableColumn>
    <tableColumn id="12" xr3:uid="{159788D6-B57C-406A-9ECF-D0C93045CCF7}" name="Comments" dataDxfId="124"/>
    <tableColumn id="14" xr3:uid="{09B8AE72-7ADF-41F4-8B5D-ECE25CC24293}" name="Funding Agreed" dataDxfId="123"/>
    <tableColumn id="15" xr3:uid="{0BC4C096-C64F-4681-8B65-D6D15CF4A09C}" name="DAF" dataDxfId="122"/>
    <tableColumn id="16" xr3:uid="{A38DB869-FD47-496D-86A4-F221EB20BEAB}" name="SENIF" dataDxfId="121"/>
    <tableColumn id="17" xr3:uid="{3496C1F2-5E4F-4A28-85C8-B774E8A11CAA}" name="Comments from Panel " dataDxfId="12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066A95A-DC3F-4FDC-A2FD-0CF5C5295AC1}" name="Table411202326" displayName="Table411202326" ref="A24:L31" totalsRowShown="0" tableBorderDxfId="119">
  <tableColumns count="12">
    <tableColumn id="1" xr3:uid="{68881215-894A-41A7-9971-A5B0F9B2D30F}" name="Nature of support/Intervention_x000a_(Free text)" dataDxfId="118"/>
    <tableColumn id="2" xr3:uid="{CF66AC20-2CAD-4198-A667-CE45A6D8B55F}" name="Term_x000a_(Select from dropdown)" dataDxfId="117"/>
    <tableColumn id="3" xr3:uid="{97E93430-8068-4FAE-A968-B4BAE5AE0A3A}" name="Adult_x000a_(Enter a number)" dataDxfId="116"/>
    <tableColumn id="4" xr3:uid="{E1BD58DE-9B63-4F7C-B09E-E85BFD08D464}" name="Child_x000a_(Enter a number)" dataDxfId="115"/>
    <tableColumn id="5" xr3:uid="{88B2020F-14F3-44FE-A1FC-50E9E3EBBD4A}" name="Type of Staff_x000a_(Free text)" dataDxfId="114"/>
    <tableColumn id="6" xr3:uid="{15EE88A8-1922-4A4A-978F-F6DC6B5B8E89}" name="Hourly cost_x000a_(Enter decimal number)" dataDxfId="113"/>
    <tableColumn id="7" xr3:uid="{01B770E2-CC30-42B4-969B-49E499684A37}" name="Session Length_x000a_(Enter Decimal number)" dataDxfId="112" dataCellStyle="Currency"/>
    <tableColumn id="8" xr3:uid="{5C4D5455-90FA-4481-A978-2C9083985FC3}" name="Sessions per week_x000a_(Enter Number)" dataDxfId="111"/>
    <tableColumn id="9" xr3:uid="{70FB5E8B-4FF4-410F-ADE4-D7DD2527AA6D}" name="Number of weeks running_x000a_(Enter Number)" dataDxfId="110"/>
    <tableColumn id="10" xr3:uid="{B8676CBB-D511-451C-8F53-5C11F90AF41D}" name="Column1" dataDxfId="109"/>
    <tableColumn id="11" xr3:uid="{239F43AA-3677-452C-BEE2-D8E34F6CA870}" name="Cost_x000a_(Cost calculation = length of session x type of staff x sessions x weeks divide by child)" dataDxfId="108" dataCellStyle="Currency">
      <calculatedColumnFormula>IFERROR((((F25*G25)*H25)*I25)/D25,0)</calculatedColumnFormula>
    </tableColumn>
    <tableColumn id="12" xr3:uid="{D1931A7A-D689-4D50-836C-E45FC7A4B6B3}" name="Comments_x000a_(Free text)" dataDxfId="10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F6D805F-69CC-4D5D-9B69-66110E1E7D90}" name="Table512212427" displayName="Table512212427" ref="I35:P49" totalsRowShown="0" headerRowBorderDxfId="106" tableBorderDxfId="105" totalsRowBorderDxfId="104">
  <tableColumns count="8">
    <tableColumn id="1" xr3:uid="{C6272A50-24CD-4A98-BBED-B91506228117}" name="Equipment and other related costs" dataDxfId="103"/>
    <tableColumn id="2" xr3:uid="{565006D5-453B-4837-898E-5D70D511209B}" name="Column1" dataDxfId="102"/>
    <tableColumn id="3" xr3:uid="{BD7B03FF-7D07-406D-94C9-A90CE5B0044F}" name="Cost" dataDxfId="101" dataCellStyle="Currency"/>
    <tableColumn id="4" xr3:uid="{E9D15F12-1217-450D-9046-0CD84BCC5A14}" name="Comments_x000a_(Free text)" dataDxfId="100"/>
    <tableColumn id="6" xr3:uid="{B1A11F11-C5BD-4BB3-8ED3-24D27A0A7B68}" name="Funding Agreed" dataDxfId="99"/>
    <tableColumn id="7" xr3:uid="{775E48EF-92B6-4C6C-801C-15DCB40C0733}" name="DAF" dataDxfId="98"/>
    <tableColumn id="8" xr3:uid="{803A51D1-72F4-4276-B8F8-0D04C90B6500}" name="SENIF" dataDxfId="97"/>
    <tableColumn id="9" xr3:uid="{BE4FC3A5-A1A1-407E-A354-F67B184FD39A}" name="Comments from Panel " dataDxfId="9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D21B2F2-DE09-4532-8DCF-78C02EE5290B}" name="Table17" displayName="Table17" ref="B3:D8" totalsRowShown="0" headerRowDxfId="95" dataDxfId="93" headerRowBorderDxfId="94" tableBorderDxfId="92" totalsRowBorderDxfId="91">
  <tableColumns count="3">
    <tableColumn id="1" xr3:uid="{3BAC0367-22A9-479B-8D08-D313013E8DAF}" name="Submission Date" dataDxfId="90"/>
    <tableColumn id="2" xr3:uid="{E2EACE67-31F6-44AF-BA7A-A8B609EB724C}" name="Panel Date " dataDxfId="89"/>
    <tableColumn id="3" xr3:uid="{0DC358DC-03B9-4C5C-92D6-DA163A2B2208}" name="Term " dataDxfId="88"/>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sts" displayName="Costs" ref="A1:B4" totalsRowShown="0" headerRowDxfId="87" headerRowBorderDxfId="86" tableBorderDxfId="85" totalsRowBorderDxfId="84">
  <tableColumns count="2">
    <tableColumn id="1" xr3:uid="{00000000-0010-0000-0000-000001000000}" name="Cost Type" dataDxfId="83"/>
    <tableColumn id="2" xr3:uid="{00000000-0010-0000-0000-000002000000}" name="Cost per hour" dataDxfId="82"/>
  </tableColumns>
  <tableStyleInfo name="TableStyleLight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7B7368D-6F91-4738-B7EE-3A55D29795EA}" name="Table37" displayName="Table37" ref="A7:L12" totalsRowShown="0" headerRowDxfId="81" headerRowBorderDxfId="80" tableBorderDxfId="79" totalsRowBorderDxfId="78">
  <tableColumns count="12">
    <tableColumn id="1" xr3:uid="{A283A1F2-79B4-41D7-999D-0B8BB45EB0A1}" name="Nature of support/Intervention_x000a_(Free text)" dataDxfId="77"/>
    <tableColumn id="2" xr3:uid="{04641947-03FE-44ED-87F8-0220B3F8C791}" name="Term_x000a_(Select from dropdown)" dataDxfId="76"/>
    <tableColumn id="3" xr3:uid="{3C3B2959-BC67-4A51-ADC8-26C083F0D183}" name="Adult_x000a_(Enter a number)" dataDxfId="75"/>
    <tableColumn id="4" xr3:uid="{0EF16B97-B675-4B92-8427-CD25DD60606E}" name="Child_x000a_(Enter a number)" dataDxfId="74"/>
    <tableColumn id="5" xr3:uid="{9D543DE7-E4F3-4504-86EF-C32D818F0128}" name="Type of Staff_x000a_(Select from dropdown)" dataDxfId="73"/>
    <tableColumn id="6" xr3:uid="{45B99466-28CF-40BC-878C-317586BFAED7}" name="Autopopulates once dropdown selected in column E" dataDxfId="72">
      <calculatedColumnFormula>IFERROR(VLOOKUP(E8,Costs[],2,FALSE),"")</calculatedColumnFormula>
    </tableColumn>
    <tableColumn id="7" xr3:uid="{2DC0A504-692E-4038-9F01-1A9066787069}" name="Length of session (hrs)_x000a_(Enter a decimal number)" dataDxfId="71" dataCellStyle="Currency"/>
    <tableColumn id="8" xr3:uid="{5F638A2E-78DB-4C3B-A974-028E2880F577}" name="Sessions per week_x000a_(Enter a number)" dataDxfId="70"/>
    <tableColumn id="9" xr3:uid="{202BE9CB-B532-4A4F-8E0C-772E0972CF23}" name="Number of weeks running_x000a_(Enter a number)" dataDxfId="69"/>
    <tableColumn id="10" xr3:uid="{B32EAB42-8974-4EB2-A6ED-BF108D0830E1}" name="Column1" dataDxfId="68"/>
    <tableColumn id="11" xr3:uid="{90E38375-1487-4501-85E1-98FE1EF4D705}" name="Cost per pupil" dataDxfId="67" dataCellStyle="Currency">
      <calculatedColumnFormula>IFERROR((((F8*G8)*H8)*I8)/D8,0)</calculatedColumnFormula>
    </tableColumn>
    <tableColumn id="12" xr3:uid="{2D2CF72E-65FC-4BA2-A7C8-6AC2F6EB0A4D}" name="Comments" dataDxfId="66"/>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197AAEB-7244-4E54-BFDF-EDBED4F36334}" name="Table48" displayName="Table48" ref="A17:P18" totalsRowShown="0" headerRowDxfId="65" tableBorderDxfId="64">
  <tableColumns count="16">
    <tableColumn id="1" xr3:uid="{A8D7F24A-F6CE-4C3A-ABCA-C8D5ACAF5E6C}" name="Nature of support/Intervention_x000a_(Free text)" dataDxfId="63"/>
    <tableColumn id="2" xr3:uid="{66655246-8878-469C-8887-82B68459CCBE}" name="Term_x000a_(Select from dropdown)" dataDxfId="62"/>
    <tableColumn id="3" xr3:uid="{B473739F-EF14-42C9-A687-5395DDA8BA0C}" name="Adult_x000a_(Enter a number)" dataDxfId="61"/>
    <tableColumn id="4" xr3:uid="{C1480928-5BC8-4B36-97AB-DD9511F88FBD}" name="Child_x000a_(Enter a number)" dataDxfId="60"/>
    <tableColumn id="5" xr3:uid="{7FF5E928-34DE-4730-98BF-27C559396129}" name="Type of Staff_x000a_(Free text)" dataDxfId="59"/>
    <tableColumn id="6" xr3:uid="{D6FD1712-B54C-42AD-9ABB-A35149AFEA1D}" name="Hourly cost_x000a_(Enter decimal number)" dataDxfId="58"/>
    <tableColumn id="7" xr3:uid="{3BE7EAC8-ED1B-4414-8BCD-EE29E2A2E221}" name="Length of session (hrs)_x000a_(Enter Decimal number)" dataDxfId="57" dataCellStyle="Currency"/>
    <tableColumn id="8" xr3:uid="{5943F528-03DB-4BC2-B371-A6D909938A5C}" name="Sessions per week_x000a_(Enter Number)" dataDxfId="56"/>
    <tableColumn id="9" xr3:uid="{A94FA562-AA41-452D-88C1-F2D8DC8BACA1}" name="Number of weeks running_x000a_(Enter Number)" dataDxfId="55"/>
    <tableColumn id="10" xr3:uid="{68F3B632-25CF-4CC1-8AFB-50CBCD59FBA7}" name="Column1" dataDxfId="54"/>
    <tableColumn id="11" xr3:uid="{81AAC277-206E-4E35-856E-A2A6D213CA10}" name="Cost_x000a_(Cost calculation = length of session x type of staff x sessions x weeks divide by child)" dataDxfId="53" dataCellStyle="Currency">
      <calculatedColumnFormula>IFERROR((((F18*G18)*H18)*I18)/D18,0)</calculatedColumnFormula>
    </tableColumn>
    <tableColumn id="12" xr3:uid="{6764B4B7-94EB-487D-B8C8-23DCB5A07BD0}" name="Comments_x000a_(Free text)" dataDxfId="52"/>
    <tableColumn id="13" xr3:uid="{55E2EC8C-B474-4F8E-8C43-59849D0E05B4}" name="Funding Agreed" dataDxfId="51"/>
    <tableColumn id="14" xr3:uid="{35DCF5F8-E0EE-4F35-89FD-6DD6D7E69A01}" name="DAF" dataDxfId="50"/>
    <tableColumn id="15" xr3:uid="{CDC607B9-ABE3-498D-B716-8942CBE50172}" name="SENIF" dataDxfId="49"/>
    <tableColumn id="16" xr3:uid="{D64A3E6B-57C9-45A6-81C0-24DCC2EAB952}" name="Comments from Panel " dataDxfId="48"/>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E89333-340B-4047-8144-566A0644CCAF}" name="Table59" displayName="Table59" ref="I22:L27" totalsRowShown="0" headerRowDxfId="47" headerRowBorderDxfId="46" tableBorderDxfId="45" totalsRowBorderDxfId="44">
  <tableColumns count="4">
    <tableColumn id="1" xr3:uid="{B9BF8DE3-78EA-477D-916C-3C882F0950FD}" name="Equipment and other related costs" dataDxfId="43"/>
    <tableColumn id="2" xr3:uid="{7E30FEA1-900E-4CE2-94BB-9CEF7A2F5F54}" name="Column1" dataDxfId="42"/>
    <tableColumn id="3" xr3:uid="{DFB132DA-2422-4258-9102-D289C1096669}" name="Cost" dataDxfId="41" dataCellStyle="Currency"/>
    <tableColumn id="4" xr3:uid="{982AB432-EF5C-4C93-B500-1D29874E9CEB}" name="Comments" dataDxfId="4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C64062C-F39A-4299-8B3D-CAFB4117EA60}" name="Table3713" displayName="Table3713" ref="A7:L10" totalsRowShown="0" headerRowDxfId="39" headerRowBorderDxfId="38" tableBorderDxfId="37" totalsRowBorderDxfId="36">
  <tableColumns count="12">
    <tableColumn id="1" xr3:uid="{74A5FF16-6744-4EE2-BFBF-6695BDC4A448}" name="Nature of support/Intervention_x000a_(Free text)" dataDxfId="35"/>
    <tableColumn id="2" xr3:uid="{6A959D60-7630-4182-9D21-2218042EEB9E}" name="Term_x000a_(Select from dropdown)" dataDxfId="34"/>
    <tableColumn id="3" xr3:uid="{FEAAA575-6FAC-4C11-838D-BBBAD658A07C}" name="Adult_x000a_(Enter a number)" dataDxfId="33"/>
    <tableColumn id="4" xr3:uid="{6B03656E-CB09-498C-AF63-F5017436C4AE}" name="Child_x000a_(Enter a number)" dataDxfId="32"/>
    <tableColumn id="5" xr3:uid="{A1F903D3-3273-4B6D-A29F-179E738CB400}" name="Type of Staff_x000a_(Select from dropdown)" dataDxfId="31"/>
    <tableColumn id="6" xr3:uid="{1672BFEE-528B-4E56-BF46-C69E558542A1}" name="Autopopulates once dropdown selected in column E" dataDxfId="30">
      <calculatedColumnFormula>IFERROR(VLOOKUP(E8,Costs[],2,FALSE),"")</calculatedColumnFormula>
    </tableColumn>
    <tableColumn id="7" xr3:uid="{4EB69395-29C3-4F9A-A238-0D2C276E9F44}" name="Length of session (hrs)_x000a_(Enter a decimal number)" dataDxfId="29" dataCellStyle="Currency"/>
    <tableColumn id="8" xr3:uid="{93939323-713E-4E9F-91EC-792500772D5D}" name="Sessions per week_x000a_(Enter a number)" dataDxfId="28"/>
    <tableColumn id="9" xr3:uid="{D8CFBA9D-05A7-44A8-9D05-A066F5AAE0D3}" name="Number of weeks running_x000a_(Enter a number)" dataDxfId="27"/>
    <tableColumn id="10" xr3:uid="{943235A1-11A1-40DB-9552-0EA8F744820D}" name="Column1" dataDxfId="26"/>
    <tableColumn id="11" xr3:uid="{C48694D9-5CFC-4A19-B6B3-938435758AFB}" name="Cost per pupil" dataDxfId="25" dataCellStyle="Currency">
      <calculatedColumnFormula>IFERROR((((F8*G8)*H8)*I8)/D8,0)</calculatedColumnFormula>
    </tableColumn>
    <tableColumn id="12" xr3:uid="{8B7B8CC9-3354-488A-AD27-8429A9594114}" name="Comments" dataDxfId="2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34408CC-EF47-4B27-BD81-B5DAEBE0FF7D}" name="Table4814" displayName="Table4814" ref="A15:P16" totalsRowShown="0" tableBorderDxfId="23">
  <tableColumns count="16">
    <tableColumn id="1" xr3:uid="{D703FCE6-F2B7-488D-A8FF-9249831521AC}" name="Nature of support/Intervention_x000a_(Free text)" dataDxfId="22"/>
    <tableColumn id="2" xr3:uid="{9AA7808A-3F7D-4A94-8F45-D5706F35CD5A}" name="Term_x000a_(Select from dropdown)" dataDxfId="21"/>
    <tableColumn id="3" xr3:uid="{C5025F9E-DE37-42E3-B5A1-539F889DDB3D}" name="Adult_x000a_(Enter a number)" dataDxfId="20"/>
    <tableColumn id="4" xr3:uid="{1CE66A8B-4420-4DC9-A99A-3D1DF7140860}" name="Child_x000a_(Enter a number)" dataDxfId="19"/>
    <tableColumn id="5" xr3:uid="{4D212917-A0F4-42CF-BA7E-FB03A67F36ED}" name="Type of Staff_x000a_(Free text)" dataDxfId="18"/>
    <tableColumn id="6" xr3:uid="{FEFBADBE-7642-4B9D-875C-299C966421A3}" name="Hourly cost_x000a_(Enter decimal number)" dataDxfId="17"/>
    <tableColumn id="7" xr3:uid="{17DD4395-AB56-48C4-9AB1-B80596162E0F}" name="Length of session (hrs)_x000a_(Enter Decimal number)" dataDxfId="16" dataCellStyle="Currency"/>
    <tableColumn id="8" xr3:uid="{27924667-288A-4474-BA63-DC98D8C663F3}" name="Sessions per week_x000a_(Enter Number)" dataDxfId="15"/>
    <tableColumn id="9" xr3:uid="{99D513BF-ECC8-466F-98AD-0BB91766FCD6}" name="Number of weeks running_x000a_(Enter Number)" dataDxfId="14"/>
    <tableColumn id="10" xr3:uid="{FDD5161E-EF27-4A7C-B548-DB0CCA697C91}" name="Column1" dataDxfId="13"/>
    <tableColumn id="11" xr3:uid="{9048C265-0768-4CFD-A24D-AD866EFD193D}" name="Cost_x000a_(Cost calculation = length of session x type of staff x sessions x weeks divide by child)" dataDxfId="12" dataCellStyle="Currency">
      <calculatedColumnFormula>IFERROR((((F16*G16)*H16)*I16)/D16,0)</calculatedColumnFormula>
    </tableColumn>
    <tableColumn id="12" xr3:uid="{49341965-1912-41B9-9C74-4F0D37E19075}" name="Comments_x000a_(Free text)" dataDxfId="11"/>
    <tableColumn id="13" xr3:uid="{E8C7981F-C500-40B2-BF34-93434DF2B4BA}" name="Funding Agreed" dataDxfId="10"/>
    <tableColumn id="14" xr3:uid="{467F5E1E-E087-4606-841F-60BA4AC9AFC9}" name="DAF" dataDxfId="9"/>
    <tableColumn id="15" xr3:uid="{82F8CAE0-E2C4-4121-9021-6EDDCAEDBC15}" name="SENIF" dataDxfId="8"/>
    <tableColumn id="16" xr3:uid="{CA817081-CAA4-4F22-A03C-69E749B5DD48}" name="Comments from Panel"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EDD969-0AF1-461A-B365-0D192210082D}" name="Table411" displayName="Table411" ref="A24:L31" totalsRowShown="0" tableBorderDxfId="251">
  <tableColumns count="12">
    <tableColumn id="1" xr3:uid="{4D97A1FB-F3B9-49FF-B549-5ACD65AF8EF4}" name="Nature of support/Intervention_x000a_(Free text)" dataDxfId="250"/>
    <tableColumn id="2" xr3:uid="{68AFE82A-F487-4EAA-AA24-5350C89241A9}" name="Term_x000a_(Select from dropdown)" dataDxfId="249"/>
    <tableColumn id="3" xr3:uid="{5127B1AE-09AD-449C-B6F2-76BD9724563F}" name="Adult_x000a_(Enter a number)" dataDxfId="248"/>
    <tableColumn id="4" xr3:uid="{5C12E6D0-EC25-41D5-8076-9BDDE50FCA95}" name="Child_x000a_(Enter a number)" dataDxfId="247"/>
    <tableColumn id="5" xr3:uid="{8156BCD5-5687-40A2-92E2-1743166A4998}" name="Type of Staff_x000a_(Free text)" dataDxfId="246"/>
    <tableColumn id="6" xr3:uid="{51F32C38-76D4-4609-9354-110176BCB2D1}" name="Hourly cost_x000a_(Enter decimal number)" dataDxfId="245"/>
    <tableColumn id="7" xr3:uid="{5568E53F-9CD1-44F1-A85D-838AC5B3BC5B}" name="Session Length_x000a_(Enter Decimal number)" dataDxfId="244" dataCellStyle="Currency"/>
    <tableColumn id="8" xr3:uid="{D2992DE3-49FD-4101-9BE4-522301647A92}" name="Sessions per week_x000a_(Enter Number)" dataDxfId="243"/>
    <tableColumn id="9" xr3:uid="{20549CA8-B81E-4A60-94E1-0E847CE79052}" name="Number of weeks running_x000a_(Enter Number)" dataDxfId="242"/>
    <tableColumn id="10" xr3:uid="{1D5066BF-8217-4875-AE7A-A1717D05CE20}" name="Column1" dataDxfId="241"/>
    <tableColumn id="11" xr3:uid="{D5829E53-06B8-4D71-B441-A285E63CE2A3}" name="Cost_x000a_(Cost calculation = length of session x type of staff x sessions x weeks divide by child)" dataDxfId="240" dataCellStyle="Currency">
      <calculatedColumnFormula>IFERROR((((F25*G25)*H25)*I25)/D25,0)</calculatedColumnFormula>
    </tableColumn>
    <tableColumn id="12" xr3:uid="{D7AAF3E4-752E-4D95-992B-6C46B6961C54}" name="Comments_x000a_(Free text)" dataDxfId="239"/>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E628877-0C6F-4F34-B245-5FD87CDE0A02}" name="Table5915" displayName="Table5915" ref="I20:L30" totalsRowShown="0" headerRowBorderDxfId="6" tableBorderDxfId="5" totalsRowBorderDxfId="4">
  <tableColumns count="4">
    <tableColumn id="1" xr3:uid="{CA34E4D5-A060-4487-A18F-B9722BA68C89}" name="Equipment and other related costs" dataDxfId="3"/>
    <tableColumn id="2" xr3:uid="{CA05E313-1491-409E-9E27-DEAD84C975A8}" name="Column1" dataDxfId="2"/>
    <tableColumn id="3" xr3:uid="{7A53136B-4596-4E9A-9CF2-87A961980B0C}" name="Cost" dataDxfId="1" dataCellStyle="Currency"/>
    <tableColumn id="4" xr3:uid="{13DA1646-2723-4448-B35C-1326692A6F50}" name="Comments"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7F9BF01-0DFC-43E4-93AA-78CC0CB50BE2}" name="Table512" displayName="Table512" ref="I35:P49" totalsRowShown="0" headerRowBorderDxfId="238" tableBorderDxfId="237" totalsRowBorderDxfId="236">
  <tableColumns count="8">
    <tableColumn id="1" xr3:uid="{FE91AA29-42B8-4391-89D6-9AE10F63479B}" name="Equipment and other related costs" dataDxfId="235"/>
    <tableColumn id="2" xr3:uid="{5E17ACEF-7EB6-43DC-A3E4-EFACBB9B9400}" name="Column1" dataDxfId="234"/>
    <tableColumn id="3" xr3:uid="{079E34A2-672C-4B9F-8C07-7A36A59A18D5}" name="Cost" dataDxfId="233" dataCellStyle="Currency"/>
    <tableColumn id="4" xr3:uid="{C14BBA14-F2A1-466A-9BEF-B67F9977106B}" name="Comments_x000a_(Free text)" dataDxfId="232"/>
    <tableColumn id="6" xr3:uid="{1875D578-680A-4FD4-AF3D-98618080BD7C}" name="Funding Agreed" dataDxfId="231"/>
    <tableColumn id="7" xr3:uid="{24427785-214A-41D2-BAB1-E547CB0005D0}" name="DAF" dataDxfId="230"/>
    <tableColumn id="8" xr3:uid="{D730C122-32B6-4032-8F2A-D9B6106600E0}" name="SENIF" dataDxfId="229"/>
    <tableColumn id="9" xr3:uid="{6F779EBD-3DCF-432D-8A67-0DB03AC6E007}" name="Comments from Panel " dataDxfId="22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E0DFB3A-8269-4BB4-91BF-CF003968D3A3}" name="Table31019" displayName="Table31019" ref="A7:P20" totalsRowShown="0" headerRowDxfId="227" headerRowBorderDxfId="226" tableBorderDxfId="225" totalsRowBorderDxfId="224">
  <tableColumns count="16">
    <tableColumn id="1" xr3:uid="{0F79976D-2D93-4253-8D9F-1C3B6A7B2918}" name="Nature of support/Intervention_x000a_(Free text)" dataDxfId="223"/>
    <tableColumn id="2" xr3:uid="{D647064B-813D-4711-99DD-C376F2A4287B}" name="Term_x000a_(Select from dropdown)" dataDxfId="222"/>
    <tableColumn id="3" xr3:uid="{D931E2F4-F921-4769-B03D-27C7B324E5C7}" name="Adult_x000a_(Enter a number)" dataDxfId="221"/>
    <tableColumn id="4" xr3:uid="{1368431B-0A20-40B9-BB41-FB0AAE03DB2A}" name="Child_x000a_(Enter a number)" dataDxfId="220"/>
    <tableColumn id="5" xr3:uid="{70F999CA-BC5D-4425-A6F0-D2FD7CA55E5B}" name="Type of Staff_x000a_(Select from dropdown)" dataDxfId="219"/>
    <tableColumn id="6" xr3:uid="{4755E938-1C50-4961-B55D-0ECFB037D831}" name="Hourly Cost -  Auto populates once dropdown selected in column E" dataDxfId="218">
      <calculatedColumnFormula>IFERROR(VLOOKUP(E8,Costs[],2,FALSE),"")</calculatedColumnFormula>
    </tableColumn>
    <tableColumn id="7" xr3:uid="{ED1DCE07-0418-4DCF-B701-6AE849FFC7F6}" name="Sessions Length_x000a_(Enter a decimal number)" dataDxfId="217" dataCellStyle="Currency"/>
    <tableColumn id="8" xr3:uid="{720E197D-248C-4334-904E-B8E791F45E02}" name="Sessions per week_x000a_(Enter a number)" dataDxfId="216"/>
    <tableColumn id="9" xr3:uid="{DE312371-FFBF-48A7-B39A-321DFD1BB314}" name="Number of weeks running_x000a_(Enter a number)" dataDxfId="215"/>
    <tableColumn id="10" xr3:uid="{CEC84069-BFF8-4D97-A193-0CF20A4018EC}" name="Column1" dataDxfId="214"/>
    <tableColumn id="11" xr3:uid="{DF24F9A0-B757-4BF5-B610-84FE741BE5F7}" name="Cost per pupil" dataDxfId="213" dataCellStyle="Currency">
      <calculatedColumnFormula>IFERROR((((F8*G8)*H8)*I8)/D8,0)</calculatedColumnFormula>
    </tableColumn>
    <tableColumn id="12" xr3:uid="{B698D329-7103-4ACD-AC6E-113410E302F7}" name="Comments" dataDxfId="212"/>
    <tableColumn id="14" xr3:uid="{C3BA7073-95EE-4AC6-B2A8-B3822DB8C582}" name="Funding Agreed" dataDxfId="211"/>
    <tableColumn id="15" xr3:uid="{D189EBEE-07B6-4D1B-93EC-46626C9D8794}" name="DAF" dataDxfId="210"/>
    <tableColumn id="16" xr3:uid="{BBC33E83-D06C-44F9-A7BA-FB9C6303B6CD}" name="SENIF" dataDxfId="209"/>
    <tableColumn id="17" xr3:uid="{DF0487DA-7F2E-43BF-9CFC-1624EDA060D5}" name="Comments from Panel " dataDxfId="20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EEDD8B2-3962-415E-82F3-7CA297B2DC77}" name="Table41120" displayName="Table41120" ref="A24:L31" totalsRowShown="0" tableBorderDxfId="207">
  <tableColumns count="12">
    <tableColumn id="1" xr3:uid="{775E9DE8-F7DC-4EC0-8669-3FAC513C71D2}" name="Nature of support/Intervention_x000a_(Free text)" dataDxfId="206"/>
    <tableColumn id="2" xr3:uid="{6AAC9CA8-CBF6-40D9-993C-4E263946CBF3}" name="Term_x000a_(Select from dropdown)" dataDxfId="205"/>
    <tableColumn id="3" xr3:uid="{FD176D44-D430-4CFE-A827-981B07B0C5A8}" name="Adult_x000a_(Enter a number)" dataDxfId="204"/>
    <tableColumn id="4" xr3:uid="{879B4A89-9883-4FA4-B6F1-7E0CD82867F9}" name="Child_x000a_(Enter a number)" dataDxfId="203"/>
    <tableColumn id="5" xr3:uid="{C5F5B07A-3C9C-4703-82BD-A85326089A3A}" name="Type of Staff_x000a_(Free text)" dataDxfId="202"/>
    <tableColumn id="6" xr3:uid="{225C0185-13B5-44EC-A58D-5738096FDE6A}" name="Hourly cost_x000a_(Enter decimal number)" dataDxfId="201"/>
    <tableColumn id="7" xr3:uid="{5FEC531C-D329-47A4-AE29-AF89EB07B238}" name="Session Length_x000a_(Enter Decimal number)" dataDxfId="200" dataCellStyle="Currency"/>
    <tableColumn id="8" xr3:uid="{E52B0D29-0161-4895-8387-542C45C014B1}" name="Sessions per week_x000a_(Enter Number)" dataDxfId="199"/>
    <tableColumn id="9" xr3:uid="{73D25DF6-DA34-4CDC-91EF-1D5C2949AE15}" name="Number of weeks running_x000a_(Enter Number)" dataDxfId="198"/>
    <tableColumn id="10" xr3:uid="{C19626C0-8966-494E-91C5-A4F91AC72C09}" name="Column1" dataDxfId="197"/>
    <tableColumn id="11" xr3:uid="{A50D75C9-A06C-4D21-A594-578F773F3C42}" name="Cost_x000a_(Cost calculation = length of session x type of staff x sessions x weeks divide by child)" dataDxfId="196" dataCellStyle="Currency">
      <calculatedColumnFormula>IFERROR((((F25*G25)*H25)*I25)/D25,0)</calculatedColumnFormula>
    </tableColumn>
    <tableColumn id="12" xr3:uid="{38C9845E-991B-47E9-A72B-B38FF997B81A}" name="Comments_x000a_(Free text)" dataDxfId="19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C01509B-85E2-4531-BB9D-6F4DFB882D24}" name="Table51221" displayName="Table51221" ref="I35:P49" totalsRowShown="0" headerRowBorderDxfId="194" tableBorderDxfId="193" totalsRowBorderDxfId="192">
  <tableColumns count="8">
    <tableColumn id="1" xr3:uid="{F96CCEE5-489C-46A1-B704-C5804489FFA8}" name="Equipment and other related costs" dataDxfId="191"/>
    <tableColumn id="2" xr3:uid="{37D5F34B-72E9-4BD7-921A-5A8157632B71}" name="Column1" dataDxfId="190"/>
    <tableColumn id="3" xr3:uid="{497599CF-98AB-4E59-BC13-04C7D29C19DE}" name="Cost" dataDxfId="189" dataCellStyle="Currency"/>
    <tableColumn id="4" xr3:uid="{7DD2462E-0309-4408-A143-C920ABFD119E}" name="Comments_x000a_(Free text)" dataDxfId="188"/>
    <tableColumn id="6" xr3:uid="{C6DCD793-DB4A-4445-9E2B-CA8549D7B16D}" name="Funding Agreed" dataDxfId="187"/>
    <tableColumn id="7" xr3:uid="{8B26B71F-2C6F-40DD-9034-5C7023743223}" name="DAF" dataDxfId="186"/>
    <tableColumn id="8" xr3:uid="{2DC458D9-DF59-4B3D-B319-2EBFE7F80FC7}" name="SENIF" dataDxfId="185"/>
    <tableColumn id="9" xr3:uid="{FDA21984-6CE5-484D-97B2-64E14D9E8234}" name="Comments from Panel " dataDxfId="18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42F35F5-1618-4257-8035-65C37E3CA521}" name="Table3101922" displayName="Table3101922" ref="A7:P20" totalsRowShown="0" headerRowDxfId="183" headerRowBorderDxfId="182" tableBorderDxfId="181" totalsRowBorderDxfId="180">
  <tableColumns count="16">
    <tableColumn id="1" xr3:uid="{DDE689A4-7D40-45C5-A5AD-EBFE5E05610E}" name="Nature of support/Intervention_x000a_(Free text)" dataDxfId="179"/>
    <tableColumn id="2" xr3:uid="{1EDC8223-2C48-4A87-9063-3790ACF8F2C3}" name="Term_x000a_(Select from dropdown)" dataDxfId="178"/>
    <tableColumn id="3" xr3:uid="{DF993C13-D56D-4978-965F-05D2CD8717E9}" name="Adult_x000a_(Enter a number)" dataDxfId="177"/>
    <tableColumn id="4" xr3:uid="{43787C4C-B1F3-4FC7-BFB5-98A5683B1A6A}" name="Child_x000a_(Enter a number)" dataDxfId="176"/>
    <tableColumn id="5" xr3:uid="{E2A23464-A4CA-4913-86C0-EA97A0BA793A}" name="Type of Staff_x000a_(Select from dropdown)" dataDxfId="175"/>
    <tableColumn id="6" xr3:uid="{1B774EC8-4184-433D-B28D-DA1F0CEA51B3}" name="Hourly Cost -  Auto populates once dropdown selected in column E" dataDxfId="174">
      <calculatedColumnFormula>IFERROR(VLOOKUP(E8,Costs[],2,FALSE),"")</calculatedColumnFormula>
    </tableColumn>
    <tableColumn id="7" xr3:uid="{3FBC89EE-305E-4F78-ABB0-E83C24163F18}" name="Sessions Length_x000a_(Enter a decimal number)" dataDxfId="173" dataCellStyle="Currency"/>
    <tableColumn id="8" xr3:uid="{517DF84B-2CCC-4351-B7FE-931093A092BE}" name="Sessions per week_x000a_(Enter a number)" dataDxfId="172"/>
    <tableColumn id="9" xr3:uid="{9DEE1F7B-2B30-4945-A43F-542E814DBB0F}" name="Number of weeks running_x000a_(Enter a number)" dataDxfId="171"/>
    <tableColumn id="10" xr3:uid="{860FCC33-3688-42E0-9D56-57AE9EA71E27}" name="Column1" dataDxfId="170"/>
    <tableColumn id="11" xr3:uid="{773AA4E8-13BD-4114-BA3D-1250A589A9A8}" name="Cost per pupil" dataDxfId="169" dataCellStyle="Currency">
      <calculatedColumnFormula>IFERROR((((F8*G8)*H8)*I8)/D8,0)</calculatedColumnFormula>
    </tableColumn>
    <tableColumn id="12" xr3:uid="{F61E64A9-C524-48C5-9348-223B0E59E9B8}" name="Comments" dataDxfId="168"/>
    <tableColumn id="14" xr3:uid="{9225FEA8-2B53-4527-9376-0854A6A155AC}" name="Funding Agreed" dataDxfId="167"/>
    <tableColumn id="15" xr3:uid="{AB7B8389-8733-427E-98DF-E3793386D813}" name="DAF" dataDxfId="166"/>
    <tableColumn id="16" xr3:uid="{3EEDA3D8-53BF-4E29-A84E-B76A1FC058F6}" name="SENIF" dataDxfId="165"/>
    <tableColumn id="17" xr3:uid="{A93BB61E-C7C8-49C9-8CA7-7F2ABDE70F13}" name="Comments from Panel " dataDxfId="16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6AD3E06-80FD-4468-AB7C-06571265BFF3}" name="Table4112023" displayName="Table4112023" ref="A24:L31" totalsRowShown="0" tableBorderDxfId="163">
  <tableColumns count="12">
    <tableColumn id="1" xr3:uid="{F038A1A1-7267-48FA-B15D-16A8C749E066}" name="Nature of support/Intervention_x000a_(Free text)" dataDxfId="162"/>
    <tableColumn id="2" xr3:uid="{1D7AA76C-BCF1-475C-92C5-AB6D39F353A6}" name="Term_x000a_(Select from dropdown)" dataDxfId="161"/>
    <tableColumn id="3" xr3:uid="{CABAAB18-0C1D-4480-B230-B9B2DAEA4985}" name="Adult_x000a_(Enter a number)" dataDxfId="160"/>
    <tableColumn id="4" xr3:uid="{0016464B-7DFF-4309-AB89-06E85BA18081}" name="Child_x000a_(Enter a number)" dataDxfId="159"/>
    <tableColumn id="5" xr3:uid="{EB382577-6AF9-4BC3-9163-E7871D60982A}" name="Type of Staff_x000a_(Free text)" dataDxfId="158"/>
    <tableColumn id="6" xr3:uid="{4D930781-40EA-42F7-BAA9-61BF57176919}" name="Hourly cost_x000a_(Enter decimal number)" dataDxfId="157"/>
    <tableColumn id="7" xr3:uid="{66D515ED-36DA-4152-8158-7C9A109523A3}" name="Session Length_x000a_(Enter Decimal number)" dataDxfId="156" dataCellStyle="Currency"/>
    <tableColumn id="8" xr3:uid="{0F5123E8-78A3-4B8C-BB95-C5FF23F46A6C}" name="Sessions per week_x000a_(Enter Number)" dataDxfId="155"/>
    <tableColumn id="9" xr3:uid="{7B0BDA4E-5101-4A37-856C-9CA64185374D}" name="Number of weeks running_x000a_(Enter Number)" dataDxfId="154"/>
    <tableColumn id="10" xr3:uid="{F6B347D4-DF4A-4A50-9D1E-5C52FDB2CD31}" name="Column1" dataDxfId="153"/>
    <tableColumn id="11" xr3:uid="{59532A99-45F1-41AF-9BDF-EC6ADDDAC066}" name="Cost_x000a_(Cost calculation = length of session x type of staff x sessions x weeks divide by child)" dataDxfId="152" dataCellStyle="Currency">
      <calculatedColumnFormula>IFERROR((((F25*G25)*H25)*I25)/D25,0)</calculatedColumnFormula>
    </tableColumn>
    <tableColumn id="12" xr3:uid="{E51AB769-3BC4-476F-B1E6-72B658894C11}" name="Comments_x000a_(Free text)" dataDxfId="15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D7BD0B4-AAD0-42AF-A402-74E96C916D87}" name="Table5122124" displayName="Table5122124" ref="I35:P49" totalsRowShown="0" headerRowBorderDxfId="150" tableBorderDxfId="149" totalsRowBorderDxfId="148">
  <tableColumns count="8">
    <tableColumn id="1" xr3:uid="{0C730EF0-010A-4469-8399-DEE464D45159}" name="Equipment and other related costs" dataDxfId="147"/>
    <tableColumn id="2" xr3:uid="{7265AA74-18C2-4715-8F65-5D54A81906B3}" name="Column1" dataDxfId="146"/>
    <tableColumn id="3" xr3:uid="{F40566C8-34E3-4EEE-973F-B2B93191C79B}" name="Cost" dataDxfId="145" dataCellStyle="Currency"/>
    <tableColumn id="4" xr3:uid="{53881B00-347C-489D-87E9-991637D6449F}" name="Comments_x000a_(Free text)" dataDxfId="144"/>
    <tableColumn id="6" xr3:uid="{3B3C4DAA-FC69-4A3D-A91B-C46048951E3E}" name="Funding Agreed" dataDxfId="143"/>
    <tableColumn id="7" xr3:uid="{1A9D6571-9E95-4BA2-BA9E-9C55EA45F894}" name="DAF" dataDxfId="142"/>
    <tableColumn id="8" xr3:uid="{9C0D118C-07F8-42EE-8C40-007EB35A9ECB}" name="SENIF" dataDxfId="141"/>
    <tableColumn id="9" xr3:uid="{EF30DE09-E5DD-4228-91F6-0B56EEBBD5A0}" name="Comments from Panel " dataDxfId="14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F9792-615F-4D86-B233-2BC05C9B06D2}">
  <dimension ref="A1:P53"/>
  <sheetViews>
    <sheetView topLeftCell="D24" zoomScale="71" zoomScaleNormal="71" workbookViewId="0">
      <selection activeCell="I36" sqref="I36"/>
    </sheetView>
  </sheetViews>
  <sheetFormatPr defaultColWidth="8.7265625" defaultRowHeight="14.5" x14ac:dyDescent="0.35"/>
  <cols>
    <col min="1" max="1" width="35.81640625" style="16" customWidth="1"/>
    <col min="2" max="2" width="13.7265625" style="16" customWidth="1"/>
    <col min="3" max="4" width="10.7265625" style="16" customWidth="1"/>
    <col min="5" max="5" width="18.7265625" style="16" customWidth="1"/>
    <col min="6" max="6" width="22.269531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1.90625" style="16" customWidth="1"/>
    <col min="13" max="13" width="10.81640625" style="150" customWidth="1"/>
    <col min="14" max="15" width="8.7265625" style="150"/>
    <col min="16" max="16" width="43"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102</v>
      </c>
      <c r="B4" s="197" t="s">
        <v>1</v>
      </c>
      <c r="C4" s="198"/>
      <c r="D4" s="198"/>
      <c r="E4" s="198"/>
      <c r="F4" s="102" t="s">
        <v>103</v>
      </c>
      <c r="G4" s="17"/>
      <c r="H4" s="17"/>
      <c r="I4" s="17"/>
      <c r="J4" s="17"/>
      <c r="K4" s="17"/>
      <c r="L4" s="17"/>
    </row>
    <row r="5" spans="1:16" ht="5" customHeight="1" x14ac:dyDescent="0.35"/>
    <row r="6" spans="1:16" ht="18.5" customHeight="1" x14ac:dyDescent="0.35">
      <c r="M6" s="190" t="s">
        <v>105</v>
      </c>
      <c r="N6" s="192"/>
      <c r="O6" s="192"/>
      <c r="P6" s="192"/>
    </row>
    <row r="7" spans="1:16" ht="75" customHeight="1" x14ac:dyDescent="0.35">
      <c r="A7" s="31" t="s">
        <v>2</v>
      </c>
      <c r="B7" s="32" t="s">
        <v>3</v>
      </c>
      <c r="C7" s="89" t="s">
        <v>4</v>
      </c>
      <c r="D7" s="89" t="s">
        <v>5</v>
      </c>
      <c r="E7" s="89" t="s">
        <v>6</v>
      </c>
      <c r="F7" s="91" t="s">
        <v>114</v>
      </c>
      <c r="G7" s="89" t="s">
        <v>104</v>
      </c>
      <c r="H7" s="89" t="s">
        <v>9</v>
      </c>
      <c r="I7" s="89" t="s">
        <v>10</v>
      </c>
      <c r="J7" s="45" t="s">
        <v>11</v>
      </c>
      <c r="K7" s="92" t="s">
        <v>12</v>
      </c>
      <c r="L7" s="100" t="s">
        <v>13</v>
      </c>
      <c r="M7" s="101" t="s">
        <v>107</v>
      </c>
      <c r="N7" s="101" t="s">
        <v>124</v>
      </c>
      <c r="O7" s="142" t="s">
        <v>123</v>
      </c>
      <c r="P7" s="141" t="s">
        <v>125</v>
      </c>
    </row>
    <row r="8" spans="1:16" ht="14.5" customHeight="1" x14ac:dyDescent="0.35">
      <c r="A8" s="104"/>
      <c r="B8" s="103"/>
      <c r="C8" s="105"/>
      <c r="D8" s="105"/>
      <c r="E8" s="103"/>
      <c r="F8" s="106"/>
      <c r="G8" s="107"/>
      <c r="H8" s="108"/>
      <c r="I8" s="108"/>
      <c r="J8" s="42"/>
      <c r="K8" s="43">
        <f t="shared" ref="K8:K27" si="0">IFERROR((((F8*G8)*H8)*I8)/D8,0)</f>
        <v>0</v>
      </c>
      <c r="L8" s="113"/>
      <c r="M8" s="151"/>
      <c r="N8" s="152"/>
      <c r="O8" s="152"/>
      <c r="P8" s="155"/>
    </row>
    <row r="9" spans="1:16" ht="14.5" customHeight="1" x14ac:dyDescent="0.35">
      <c r="A9" s="104"/>
      <c r="B9" s="103"/>
      <c r="C9" s="105"/>
      <c r="D9" s="105"/>
      <c r="E9" s="103"/>
      <c r="F9" s="106" t="str">
        <f>IFERROR(VLOOKUP(E9,Costs[],2,FALSE),"")</f>
        <v/>
      </c>
      <c r="G9" s="107"/>
      <c r="H9" s="108"/>
      <c r="I9" s="108"/>
      <c r="J9" s="42"/>
      <c r="K9" s="43">
        <f t="shared" si="0"/>
        <v>0</v>
      </c>
      <c r="L9" s="113"/>
      <c r="M9" s="151"/>
      <c r="N9" s="152"/>
      <c r="O9" s="152"/>
      <c r="P9" s="155"/>
    </row>
    <row r="10" spans="1:16" ht="14.5" customHeight="1" x14ac:dyDescent="0.35">
      <c r="A10" s="104"/>
      <c r="B10" s="103"/>
      <c r="C10" s="105"/>
      <c r="D10" s="105"/>
      <c r="E10" s="103"/>
      <c r="F10" s="106" t="str">
        <f>IFERROR(VLOOKUP(E10,Costs[],2,FALSE),"")</f>
        <v/>
      </c>
      <c r="G10" s="107"/>
      <c r="H10" s="108"/>
      <c r="I10" s="108"/>
      <c r="J10" s="42"/>
      <c r="K10" s="43">
        <f t="shared" si="0"/>
        <v>0</v>
      </c>
      <c r="L10" s="113"/>
      <c r="M10" s="151"/>
      <c r="N10" s="152"/>
      <c r="O10" s="152"/>
      <c r="P10" s="155"/>
    </row>
    <row r="11" spans="1:16" ht="14.5" customHeight="1" x14ac:dyDescent="0.35">
      <c r="A11" s="104"/>
      <c r="B11" s="103"/>
      <c r="C11" s="105"/>
      <c r="D11" s="105"/>
      <c r="E11" s="103"/>
      <c r="F11" s="106" t="str">
        <f>IFERROR(VLOOKUP(E11,Costs[],2,FALSE),"")</f>
        <v/>
      </c>
      <c r="G11" s="107"/>
      <c r="H11" s="108"/>
      <c r="I11" s="108"/>
      <c r="J11" s="42"/>
      <c r="K11" s="43">
        <f t="shared" si="0"/>
        <v>0</v>
      </c>
      <c r="L11" s="113"/>
      <c r="M11" s="151"/>
      <c r="N11" s="152"/>
      <c r="O11" s="152"/>
      <c r="P11" s="155"/>
    </row>
    <row r="12" spans="1:16" ht="14.5" customHeight="1" x14ac:dyDescent="0.35">
      <c r="A12" s="104"/>
      <c r="B12" s="103"/>
      <c r="C12" s="105"/>
      <c r="D12" s="105"/>
      <c r="E12" s="103"/>
      <c r="F12" s="106" t="str">
        <f>IFERROR(VLOOKUP(E12,Costs[],2,FALSE),"")</f>
        <v/>
      </c>
      <c r="G12" s="107"/>
      <c r="H12" s="108"/>
      <c r="I12" s="108"/>
      <c r="J12" s="42"/>
      <c r="K12" s="43">
        <f t="shared" si="0"/>
        <v>0</v>
      </c>
      <c r="L12" s="113"/>
      <c r="M12" s="151"/>
      <c r="N12" s="152"/>
      <c r="O12" s="152"/>
      <c r="P12" s="155"/>
    </row>
    <row r="13" spans="1:16" ht="14.5" customHeight="1" x14ac:dyDescent="0.35">
      <c r="A13" s="104"/>
      <c r="B13" s="103"/>
      <c r="C13" s="105"/>
      <c r="D13" s="105"/>
      <c r="E13" s="103"/>
      <c r="F13" s="106" t="str">
        <f>IFERROR(VLOOKUP(E13,Costs[],2,FALSE),"")</f>
        <v/>
      </c>
      <c r="G13" s="107"/>
      <c r="H13" s="108"/>
      <c r="I13" s="108"/>
      <c r="J13" s="42"/>
      <c r="K13" s="43">
        <f t="shared" si="0"/>
        <v>0</v>
      </c>
      <c r="L13" s="113"/>
      <c r="M13" s="151"/>
      <c r="N13" s="152"/>
      <c r="O13" s="152"/>
      <c r="P13" s="155"/>
    </row>
    <row r="14" spans="1:16" ht="13.5" customHeight="1" x14ac:dyDescent="0.35">
      <c r="A14" s="104"/>
      <c r="B14" s="103"/>
      <c r="C14" s="105"/>
      <c r="D14" s="105"/>
      <c r="E14" s="103"/>
      <c r="F14" s="106" t="str">
        <f>IFERROR(VLOOKUP(E14,Costs[],2,FALSE),"")</f>
        <v/>
      </c>
      <c r="G14" s="107"/>
      <c r="H14" s="108"/>
      <c r="I14" s="108"/>
      <c r="J14" s="42"/>
      <c r="K14" s="43">
        <f t="shared" si="0"/>
        <v>0</v>
      </c>
      <c r="L14" s="113"/>
      <c r="M14" s="151"/>
      <c r="N14" s="152"/>
      <c r="O14" s="152"/>
      <c r="P14" s="155"/>
    </row>
    <row r="15" spans="1:16" ht="13.5" customHeight="1" x14ac:dyDescent="0.35">
      <c r="A15" s="104"/>
      <c r="B15" s="103"/>
      <c r="C15" s="105"/>
      <c r="D15" s="105"/>
      <c r="E15" s="103"/>
      <c r="F15" s="106" t="str">
        <f>IFERROR(VLOOKUP(E15,Costs[],2,FALSE),"")</f>
        <v/>
      </c>
      <c r="G15" s="107"/>
      <c r="H15" s="108"/>
      <c r="I15" s="108"/>
      <c r="J15" s="42"/>
      <c r="K15" s="43">
        <f t="shared" si="0"/>
        <v>0</v>
      </c>
      <c r="L15" s="113"/>
      <c r="M15" s="151"/>
      <c r="N15" s="152"/>
      <c r="O15" s="152"/>
      <c r="P15" s="155"/>
    </row>
    <row r="16" spans="1:16" ht="13.5" customHeight="1" x14ac:dyDescent="0.35">
      <c r="A16" s="104"/>
      <c r="B16" s="103"/>
      <c r="C16" s="105"/>
      <c r="D16" s="105"/>
      <c r="E16" s="103"/>
      <c r="F16" s="106" t="str">
        <f>IFERROR(VLOOKUP(E16,Costs[],2,FALSE),"")</f>
        <v/>
      </c>
      <c r="G16" s="107"/>
      <c r="H16" s="108"/>
      <c r="I16" s="108"/>
      <c r="J16" s="42"/>
      <c r="K16" s="43">
        <f t="shared" si="0"/>
        <v>0</v>
      </c>
      <c r="L16" s="113"/>
      <c r="M16" s="151"/>
      <c r="N16" s="152"/>
      <c r="O16" s="152"/>
      <c r="P16" s="155"/>
    </row>
    <row r="17" spans="1:16" ht="13.5" customHeight="1" x14ac:dyDescent="0.35">
      <c r="A17" s="104"/>
      <c r="B17" s="103"/>
      <c r="C17" s="105"/>
      <c r="D17" s="105"/>
      <c r="E17" s="103"/>
      <c r="F17" s="106" t="str">
        <f>IFERROR(VLOOKUP(E17,Costs[],2,FALSE),"")</f>
        <v/>
      </c>
      <c r="G17" s="107"/>
      <c r="H17" s="108"/>
      <c r="I17" s="108"/>
      <c r="J17" s="42"/>
      <c r="K17" s="43">
        <f t="shared" si="0"/>
        <v>0</v>
      </c>
      <c r="L17" s="113"/>
      <c r="M17" s="151"/>
      <c r="N17" s="152"/>
      <c r="O17" s="152"/>
      <c r="P17" s="155"/>
    </row>
    <row r="18" spans="1:16" ht="13.5" customHeight="1" x14ac:dyDescent="0.35">
      <c r="A18" s="104"/>
      <c r="B18" s="103"/>
      <c r="C18" s="105"/>
      <c r="D18" s="105"/>
      <c r="E18" s="103"/>
      <c r="F18" s="106" t="str">
        <f>IFERROR(VLOOKUP(E18,Costs[],2,FALSE),"")</f>
        <v/>
      </c>
      <c r="G18" s="107"/>
      <c r="H18" s="108"/>
      <c r="I18" s="108"/>
      <c r="J18" s="42"/>
      <c r="K18" s="43">
        <f t="shared" si="0"/>
        <v>0</v>
      </c>
      <c r="L18" s="113"/>
      <c r="M18" s="151"/>
      <c r="N18" s="152"/>
      <c r="O18" s="152"/>
      <c r="P18" s="155"/>
    </row>
    <row r="19" spans="1:16" ht="13.5" customHeight="1" x14ac:dyDescent="0.35">
      <c r="A19" s="104"/>
      <c r="B19" s="103"/>
      <c r="C19" s="105"/>
      <c r="D19" s="105"/>
      <c r="E19" s="103"/>
      <c r="F19" s="106" t="str">
        <f>IFERROR(VLOOKUP(E19,Costs[],2,FALSE),"")</f>
        <v/>
      </c>
      <c r="G19" s="107"/>
      <c r="H19" s="108"/>
      <c r="I19" s="108"/>
      <c r="J19" s="42"/>
      <c r="K19" s="43">
        <f t="shared" si="0"/>
        <v>0</v>
      </c>
      <c r="L19" s="113"/>
      <c r="M19" s="151"/>
      <c r="N19" s="152"/>
      <c r="O19" s="152"/>
      <c r="P19" s="155"/>
    </row>
    <row r="20" spans="1:16" ht="13.5" customHeight="1" x14ac:dyDescent="0.35">
      <c r="A20" s="109"/>
      <c r="B20" s="110"/>
      <c r="C20" s="105"/>
      <c r="D20" s="105"/>
      <c r="E20" s="110"/>
      <c r="F20" s="106" t="str">
        <f>IFERROR(VLOOKUP(E20,Costs[],2,FALSE),"")</f>
        <v/>
      </c>
      <c r="G20" s="107"/>
      <c r="H20" s="108"/>
      <c r="I20" s="108"/>
      <c r="J20" s="42"/>
      <c r="K20" s="43">
        <f>IFERROR((((F20*G20)*H20)*I20)/D20,0)</f>
        <v>0</v>
      </c>
      <c r="L20" s="113"/>
      <c r="M20" s="151"/>
      <c r="N20" s="153">
        <f>SUM(N8:N19)</f>
        <v>0</v>
      </c>
      <c r="O20" s="153">
        <f>SUM(O8:O19)</f>
        <v>0</v>
      </c>
      <c r="P20" s="155"/>
    </row>
    <row r="21" spans="1:16" x14ac:dyDescent="0.35">
      <c r="B21" s="19"/>
      <c r="C21" s="20"/>
      <c r="D21" s="20"/>
      <c r="E21" s="20"/>
      <c r="F21" s="21"/>
      <c r="G21" s="22"/>
      <c r="H21" s="23"/>
      <c r="I21" s="23"/>
      <c r="K21" s="24"/>
      <c r="P21" s="150"/>
    </row>
    <row r="22" spans="1:16" x14ac:dyDescent="0.35">
      <c r="D22" s="20"/>
      <c r="G22" s="22"/>
      <c r="H22" s="23"/>
      <c r="I22" s="23"/>
      <c r="K22" s="24"/>
      <c r="N22" s="154"/>
      <c r="P22" s="150"/>
    </row>
    <row r="23" spans="1:16" ht="23.5" customHeight="1" x14ac:dyDescent="0.35">
      <c r="A23" s="202" t="s">
        <v>14</v>
      </c>
      <c r="B23" s="203"/>
      <c r="C23" s="203"/>
      <c r="D23" s="20"/>
      <c r="G23" s="22"/>
      <c r="H23" s="23"/>
      <c r="I23" s="23"/>
      <c r="K23" s="24"/>
      <c r="M23" s="190" t="s">
        <v>105</v>
      </c>
      <c r="N23" s="204"/>
      <c r="O23" s="204"/>
      <c r="P23" s="204"/>
    </row>
    <row r="24" spans="1:16" ht="72.5" x14ac:dyDescent="0.35">
      <c r="A24" s="33" t="s">
        <v>15</v>
      </c>
      <c r="B24" s="34" t="s">
        <v>16</v>
      </c>
      <c r="C24" s="88" t="s">
        <v>17</v>
      </c>
      <c r="D24" s="88" t="s">
        <v>18</v>
      </c>
      <c r="E24" s="88" t="s">
        <v>19</v>
      </c>
      <c r="F24" s="97" t="s">
        <v>20</v>
      </c>
      <c r="G24" s="97" t="s">
        <v>108</v>
      </c>
      <c r="H24" s="97" t="s">
        <v>22</v>
      </c>
      <c r="I24" s="97" t="s">
        <v>23</v>
      </c>
      <c r="J24" s="37" t="s">
        <v>11</v>
      </c>
      <c r="K24" s="93" t="s">
        <v>24</v>
      </c>
      <c r="L24" s="97" t="s">
        <v>25</v>
      </c>
      <c r="M24" s="90" t="s">
        <v>107</v>
      </c>
      <c r="N24" s="90" t="s">
        <v>124</v>
      </c>
      <c r="O24" s="139" t="s">
        <v>123</v>
      </c>
      <c r="P24" s="139" t="s">
        <v>106</v>
      </c>
    </row>
    <row r="25" spans="1:16" x14ac:dyDescent="0.35">
      <c r="A25" s="109"/>
      <c r="B25" s="110"/>
      <c r="C25" s="105"/>
      <c r="D25" s="105"/>
      <c r="E25" s="105"/>
      <c r="F25" s="111"/>
      <c r="G25" s="107"/>
      <c r="H25" s="108"/>
      <c r="I25" s="108"/>
      <c r="J25" s="42"/>
      <c r="K25" s="43">
        <f t="shared" si="0"/>
        <v>0</v>
      </c>
      <c r="L25" s="110"/>
      <c r="M25" s="155"/>
      <c r="N25" s="156"/>
      <c r="O25" s="156"/>
      <c r="P25" s="155"/>
    </row>
    <row r="26" spans="1:16" x14ac:dyDescent="0.35">
      <c r="A26" s="103"/>
      <c r="B26" s="103"/>
      <c r="C26" s="105"/>
      <c r="D26" s="105"/>
      <c r="E26" s="105"/>
      <c r="F26" s="111"/>
      <c r="G26" s="107"/>
      <c r="H26" s="108"/>
      <c r="I26" s="108"/>
      <c r="J26" s="42"/>
      <c r="K26" s="43">
        <f>IFERROR((((F26*G26)*H26)*I26)/D26,0)</f>
        <v>0</v>
      </c>
      <c r="L26" s="110"/>
      <c r="M26" s="155"/>
      <c r="N26" s="156"/>
      <c r="O26" s="156"/>
      <c r="P26" s="155"/>
    </row>
    <row r="27" spans="1:16" x14ac:dyDescent="0.35">
      <c r="A27" s="109"/>
      <c r="B27" s="110"/>
      <c r="C27" s="105"/>
      <c r="D27" s="105"/>
      <c r="E27" s="105"/>
      <c r="F27" s="111"/>
      <c r="G27" s="107"/>
      <c r="H27" s="108"/>
      <c r="I27" s="108"/>
      <c r="J27" s="42"/>
      <c r="K27" s="43">
        <f t="shared" si="0"/>
        <v>0</v>
      </c>
      <c r="L27" s="110"/>
      <c r="M27" s="155"/>
      <c r="N27" s="156"/>
      <c r="O27" s="156"/>
      <c r="P27" s="155"/>
    </row>
    <row r="28" spans="1:16" x14ac:dyDescent="0.35">
      <c r="A28" s="103"/>
      <c r="B28" s="103"/>
      <c r="C28" s="105"/>
      <c r="D28" s="105"/>
      <c r="E28" s="105"/>
      <c r="F28" s="111"/>
      <c r="G28" s="107"/>
      <c r="H28" s="108"/>
      <c r="I28" s="108"/>
      <c r="J28" s="42"/>
      <c r="K28" s="43">
        <f>IFERROR((((F28*G28)*H28)*I28)/D28,0)</f>
        <v>0</v>
      </c>
      <c r="L28" s="110"/>
      <c r="M28" s="155"/>
      <c r="N28" s="156"/>
      <c r="O28" s="156"/>
      <c r="P28" s="155"/>
    </row>
    <row r="29" spans="1:16" x14ac:dyDescent="0.35">
      <c r="A29" s="109"/>
      <c r="B29" s="110"/>
      <c r="C29" s="105"/>
      <c r="D29" s="105"/>
      <c r="E29" s="105"/>
      <c r="F29" s="111"/>
      <c r="G29" s="107"/>
      <c r="H29" s="108"/>
      <c r="I29" s="108"/>
      <c r="J29" s="42"/>
      <c r="K29" s="43">
        <f t="shared" ref="K29:K31" si="1">IFERROR((((F29*G29)*H29)*I29)/D29,0)</f>
        <v>0</v>
      </c>
      <c r="L29" s="110"/>
      <c r="M29" s="155"/>
      <c r="N29" s="156"/>
      <c r="O29" s="156"/>
      <c r="P29" s="155"/>
    </row>
    <row r="30" spans="1:16" x14ac:dyDescent="0.35">
      <c r="A30" s="109"/>
      <c r="B30" s="110"/>
      <c r="C30" s="105"/>
      <c r="D30" s="138"/>
      <c r="E30" s="105"/>
      <c r="F30" s="111"/>
      <c r="G30" s="107"/>
      <c r="H30" s="108"/>
      <c r="I30" s="108"/>
      <c r="J30" s="42"/>
      <c r="K30" s="43">
        <f t="shared" si="1"/>
        <v>0</v>
      </c>
      <c r="L30" s="110"/>
      <c r="M30" s="155"/>
      <c r="N30" s="156"/>
      <c r="O30" s="156"/>
      <c r="P30" s="155"/>
    </row>
    <row r="31" spans="1:16" x14ac:dyDescent="0.35">
      <c r="A31" s="109"/>
      <c r="B31" s="110"/>
      <c r="C31" s="105"/>
      <c r="D31" s="105"/>
      <c r="E31" s="105"/>
      <c r="F31" s="111"/>
      <c r="G31" s="107"/>
      <c r="H31" s="108"/>
      <c r="I31" s="108"/>
      <c r="J31" s="42"/>
      <c r="K31" s="43">
        <f t="shared" si="1"/>
        <v>0</v>
      </c>
      <c r="L31" s="110"/>
      <c r="M31" s="155"/>
      <c r="N31" s="157">
        <f>SUM(N25:N30)</f>
        <v>0</v>
      </c>
      <c r="O31" s="157">
        <f>SUM(O25:O30)</f>
        <v>0</v>
      </c>
      <c r="P31" s="155"/>
    </row>
    <row r="32" spans="1:16" x14ac:dyDescent="0.35">
      <c r="A32" s="26"/>
      <c r="P32" s="150"/>
    </row>
    <row r="33" spans="1:16" ht="15" thickBot="1" x14ac:dyDescent="0.4">
      <c r="H33" s="199" t="s">
        <v>26</v>
      </c>
      <c r="I33" s="200"/>
      <c r="J33" s="201"/>
      <c r="K33" s="29">
        <f>SUM(K7:K28)</f>
        <v>0</v>
      </c>
      <c r="P33" s="150"/>
    </row>
    <row r="34" spans="1:16" ht="22" customHeight="1" thickTop="1" x14ac:dyDescent="0.35">
      <c r="A34" s="27"/>
      <c r="M34" s="190" t="s">
        <v>109</v>
      </c>
      <c r="N34" s="191"/>
      <c r="O34" s="191"/>
      <c r="P34" s="192"/>
    </row>
    <row r="35" spans="1:16" ht="34" customHeight="1" x14ac:dyDescent="0.35">
      <c r="A35" s="28"/>
      <c r="B35" s="28"/>
      <c r="D35" s="15"/>
      <c r="E35" s="15"/>
      <c r="F35" s="15"/>
      <c r="G35" s="15"/>
      <c r="H35" s="15"/>
      <c r="I35" s="98" t="s">
        <v>27</v>
      </c>
      <c r="J35" s="39" t="s">
        <v>11</v>
      </c>
      <c r="K35" s="99" t="s">
        <v>28</v>
      </c>
      <c r="L35" s="88" t="s">
        <v>110</v>
      </c>
      <c r="M35" s="101" t="s">
        <v>107</v>
      </c>
      <c r="N35" s="101" t="s">
        <v>124</v>
      </c>
      <c r="O35" s="142" t="s">
        <v>123</v>
      </c>
      <c r="P35" s="141" t="s">
        <v>125</v>
      </c>
    </row>
    <row r="36" spans="1:16" x14ac:dyDescent="0.35">
      <c r="A36" s="28"/>
      <c r="B36" s="28"/>
      <c r="I36" s="104" t="s">
        <v>29</v>
      </c>
      <c r="J36" s="42"/>
      <c r="K36" s="43">
        <v>0</v>
      </c>
      <c r="L36" s="110"/>
      <c r="M36" s="155"/>
      <c r="N36" s="156"/>
      <c r="O36" s="156"/>
      <c r="P36" s="155"/>
    </row>
    <row r="37" spans="1:16" x14ac:dyDescent="0.35">
      <c r="A37" s="28"/>
      <c r="B37" s="28"/>
      <c r="I37" s="104"/>
      <c r="J37" s="42"/>
      <c r="K37" s="43">
        <v>0</v>
      </c>
      <c r="L37" s="103"/>
      <c r="M37" s="155"/>
      <c r="N37" s="156"/>
      <c r="O37" s="156"/>
      <c r="P37" s="155"/>
    </row>
    <row r="38" spans="1:16" x14ac:dyDescent="0.35">
      <c r="A38" s="28"/>
      <c r="B38" s="28"/>
      <c r="I38" s="104"/>
      <c r="J38" s="42"/>
      <c r="K38" s="43">
        <v>0</v>
      </c>
      <c r="L38" s="103"/>
      <c r="M38" s="155"/>
      <c r="N38" s="156"/>
      <c r="O38" s="156"/>
      <c r="P38" s="155"/>
    </row>
    <row r="39" spans="1:16" x14ac:dyDescent="0.35">
      <c r="A39" s="28"/>
      <c r="B39" s="28"/>
      <c r="I39" s="104"/>
      <c r="J39" s="42"/>
      <c r="K39" s="43">
        <v>0</v>
      </c>
      <c r="L39" s="103"/>
      <c r="M39" s="155"/>
      <c r="N39" s="156"/>
      <c r="O39" s="156"/>
      <c r="P39" s="155"/>
    </row>
    <row r="40" spans="1:16" x14ac:dyDescent="0.35">
      <c r="A40" s="28"/>
      <c r="B40" s="28"/>
      <c r="I40" s="104"/>
      <c r="J40" s="42"/>
      <c r="K40" s="43">
        <v>0</v>
      </c>
      <c r="L40" s="103"/>
      <c r="M40" s="155"/>
      <c r="N40" s="156"/>
      <c r="O40" s="156"/>
      <c r="P40" s="155"/>
    </row>
    <row r="41" spans="1:16" x14ac:dyDescent="0.35">
      <c r="A41" s="28"/>
      <c r="B41" s="28"/>
      <c r="I41" s="104"/>
      <c r="J41" s="42"/>
      <c r="K41" s="43">
        <v>0</v>
      </c>
      <c r="L41" s="103"/>
      <c r="M41" s="155"/>
      <c r="N41" s="156"/>
      <c r="O41" s="156"/>
      <c r="P41" s="155"/>
    </row>
    <row r="42" spans="1:16" x14ac:dyDescent="0.35">
      <c r="A42" s="28"/>
      <c r="B42" s="28"/>
      <c r="I42" s="104"/>
      <c r="J42" s="42"/>
      <c r="K42" s="43">
        <v>0</v>
      </c>
      <c r="L42" s="103"/>
      <c r="M42" s="155"/>
      <c r="N42" s="156"/>
      <c r="O42" s="156"/>
      <c r="P42" s="155"/>
    </row>
    <row r="43" spans="1:16" x14ac:dyDescent="0.35">
      <c r="A43" s="28"/>
      <c r="B43" s="28"/>
      <c r="I43" s="104"/>
      <c r="J43" s="42"/>
      <c r="K43" s="43">
        <v>0</v>
      </c>
      <c r="L43" s="110"/>
      <c r="M43" s="155"/>
      <c r="N43" s="156"/>
      <c r="O43" s="156"/>
      <c r="P43" s="155"/>
    </row>
    <row r="44" spans="1:16" x14ac:dyDescent="0.35">
      <c r="A44" s="28"/>
      <c r="B44" s="28"/>
      <c r="I44" s="104"/>
      <c r="J44" s="42"/>
      <c r="K44" s="43">
        <v>0</v>
      </c>
      <c r="L44" s="110"/>
      <c r="M44" s="155"/>
      <c r="N44" s="156"/>
      <c r="O44" s="156"/>
      <c r="P44" s="155"/>
    </row>
    <row r="45" spans="1:16" x14ac:dyDescent="0.35">
      <c r="A45" s="28"/>
      <c r="B45" s="28"/>
      <c r="I45" s="104"/>
      <c r="J45" s="42"/>
      <c r="K45" s="43">
        <v>0</v>
      </c>
      <c r="L45" s="110"/>
      <c r="M45" s="155"/>
      <c r="N45" s="156"/>
      <c r="O45" s="156"/>
      <c r="P45" s="155"/>
    </row>
    <row r="46" spans="1:16" x14ac:dyDescent="0.35">
      <c r="I46" s="104"/>
      <c r="J46" s="42"/>
      <c r="K46" s="43">
        <v>0</v>
      </c>
      <c r="L46" s="110"/>
      <c r="M46" s="155"/>
      <c r="N46" s="156"/>
      <c r="O46" s="156"/>
      <c r="P46" s="155"/>
    </row>
    <row r="47" spans="1:16" x14ac:dyDescent="0.35">
      <c r="I47" s="104"/>
      <c r="J47" s="42"/>
      <c r="K47" s="43">
        <v>0</v>
      </c>
      <c r="L47" s="110"/>
      <c r="M47" s="155"/>
      <c r="N47" s="156"/>
      <c r="O47" s="156"/>
      <c r="P47" s="155"/>
    </row>
    <row r="48" spans="1:16" x14ac:dyDescent="0.35">
      <c r="I48" s="104"/>
      <c r="J48" s="42"/>
      <c r="K48" s="43">
        <v>0</v>
      </c>
      <c r="L48" s="110"/>
      <c r="M48" s="158"/>
      <c r="N48" s="156"/>
      <c r="O48" s="156"/>
      <c r="P48" s="155"/>
    </row>
    <row r="49" spans="9:16" x14ac:dyDescent="0.35">
      <c r="I49" s="143"/>
      <c r="J49" s="144"/>
      <c r="K49" s="43">
        <v>0</v>
      </c>
      <c r="L49" s="145"/>
      <c r="M49" s="155"/>
      <c r="N49" s="153">
        <f>SUBTOTAL(109,N36:N48)</f>
        <v>0</v>
      </c>
      <c r="O49" s="153">
        <f>SUBTOTAL(109,O36:O48)</f>
        <v>0</v>
      </c>
      <c r="P49" s="155"/>
    </row>
    <row r="50" spans="9:16" ht="15" thickBot="1" x14ac:dyDescent="0.4">
      <c r="I50" s="147" t="s">
        <v>30</v>
      </c>
      <c r="J50" s="44"/>
      <c r="K50" s="146">
        <f>SUM(K36:K49)</f>
        <v>0</v>
      </c>
      <c r="P50" s="159"/>
    </row>
    <row r="51" spans="9:16" ht="15" thickTop="1" x14ac:dyDescent="0.35">
      <c r="M51" s="139" t="s">
        <v>126</v>
      </c>
      <c r="N51" s="139" t="s">
        <v>124</v>
      </c>
      <c r="O51" s="139" t="s">
        <v>123</v>
      </c>
      <c r="P51" s="150"/>
    </row>
    <row r="52" spans="9:16" ht="15" thickBot="1" x14ac:dyDescent="0.4">
      <c r="I52" s="7" t="s">
        <v>31</v>
      </c>
      <c r="J52" s="9"/>
      <c r="K52" s="30">
        <f>K33+K50</f>
        <v>0</v>
      </c>
      <c r="M52" s="148" t="s">
        <v>122</v>
      </c>
      <c r="N52" s="149">
        <f>SUM(N20+N31+N49)</f>
        <v>0</v>
      </c>
      <c r="O52" s="149">
        <f>SUM(O20+O31+O49)</f>
        <v>0</v>
      </c>
      <c r="P52" s="150"/>
    </row>
    <row r="53" spans="9:16" ht="15" thickTop="1" x14ac:dyDescent="0.35"/>
  </sheetData>
  <protectedRanges>
    <protectedRange sqref="H33:K33 A7:B7 A24:B24 D35:I35 I50:K50 J52:K52 K8:K20 F8:F20 F25:F31 K25:K31 K35:K49" name="Locked cells_1"/>
  </protectedRanges>
  <mergeCells count="7">
    <mergeCell ref="M34:P34"/>
    <mergeCell ref="A1:L2"/>
    <mergeCell ref="B4:E4"/>
    <mergeCell ref="H33:J33"/>
    <mergeCell ref="A23:C23"/>
    <mergeCell ref="M6:P6"/>
    <mergeCell ref="M23:P23"/>
  </mergeCells>
  <dataValidations count="1">
    <dataValidation type="list" allowBlank="1" showInputMessage="1" showErrorMessage="1" sqref="B8:B20" xr:uid="{8CBD6E5B-0FA6-4CE7-B9AA-25684D42FEC2}">
      <formula1>"Spring,Summer,Autumn"</formula1>
    </dataValidation>
  </dataValidations>
  <pageMargins left="0.7" right="0.7" top="0.75" bottom="0.75" header="0.3" footer="0.3"/>
  <ignoredErrors>
    <ignoredError sqref="N49:O49 N52:O52 N20:O20" unlockedFormula="1"/>
  </ignoredErrors>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E62C32E0-0160-4BFD-9664-A2A5B62E889E}">
          <x14:formula1>
            <xm:f>'Costs'!$D$2:$D$4</xm:f>
          </x14:formula1>
          <xm:sqref>B25:B31</xm:sqref>
        </x14:dataValidation>
        <x14:dataValidation type="list" allowBlank="1" showInputMessage="1" showErrorMessage="1" xr:uid="{5D7D54DF-FBFE-483E-8DA7-EACA5CD7FBEC}">
          <x14:formula1>
            <xm:f>'Costs'!$A$2:$A$4</xm:f>
          </x14:formula1>
          <xm:sqref>E8:E20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5DE90-10E9-45DB-B960-D1A51869A043}">
  <dimension ref="A1:P35"/>
  <sheetViews>
    <sheetView topLeftCell="A9" zoomScale="73" zoomScaleNormal="73" workbookViewId="0">
      <selection activeCell="M34" sqref="M34"/>
    </sheetView>
  </sheetViews>
  <sheetFormatPr defaultColWidth="8.7265625" defaultRowHeight="14.5" x14ac:dyDescent="0.35"/>
  <cols>
    <col min="1" max="1" width="35.81640625" style="71" customWidth="1"/>
    <col min="2" max="2" width="13.7265625" style="16" customWidth="1"/>
    <col min="3" max="4" width="10.7265625" style="16" customWidth="1"/>
    <col min="5" max="5" width="18.7265625" style="16" customWidth="1"/>
    <col min="6" max="6" width="20.816406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4.1796875" style="23" customWidth="1"/>
    <col min="13" max="13" width="24.26953125" style="16" customWidth="1"/>
    <col min="14" max="15" width="8.7265625" style="16"/>
    <col min="16" max="16" width="21.36328125"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113</v>
      </c>
      <c r="B4" s="197" t="s">
        <v>111</v>
      </c>
      <c r="C4" s="198"/>
      <c r="D4" s="198"/>
      <c r="E4" s="198"/>
      <c r="F4" s="102" t="s">
        <v>112</v>
      </c>
      <c r="G4" s="17"/>
      <c r="H4" s="17"/>
      <c r="I4" s="17"/>
      <c r="J4" s="17"/>
      <c r="K4" s="17"/>
      <c r="L4" s="77"/>
    </row>
    <row r="5" spans="1:16" ht="4.9000000000000004" customHeight="1" x14ac:dyDescent="0.35"/>
    <row r="6" spans="1:16" ht="40.15" customHeight="1" x14ac:dyDescent="0.35"/>
    <row r="7" spans="1:16" ht="57.5" customHeight="1" x14ac:dyDescent="0.35">
      <c r="A7" s="31" t="s">
        <v>2</v>
      </c>
      <c r="B7" s="32" t="s">
        <v>3</v>
      </c>
      <c r="C7" s="89" t="s">
        <v>4</v>
      </c>
      <c r="D7" s="89" t="s">
        <v>5</v>
      </c>
      <c r="E7" s="89" t="s">
        <v>6</v>
      </c>
      <c r="F7" s="127" t="s">
        <v>7</v>
      </c>
      <c r="G7" s="89" t="s">
        <v>8</v>
      </c>
      <c r="H7" s="89" t="s">
        <v>9</v>
      </c>
      <c r="I7" s="89" t="s">
        <v>10</v>
      </c>
      <c r="J7" s="45" t="s">
        <v>11</v>
      </c>
      <c r="K7" s="129" t="s">
        <v>12</v>
      </c>
      <c r="L7" s="119" t="s">
        <v>13</v>
      </c>
      <c r="M7" s="190" t="s">
        <v>109</v>
      </c>
      <c r="N7" s="191"/>
      <c r="O7" s="191"/>
      <c r="P7" s="213"/>
    </row>
    <row r="8" spans="1:16" ht="31" customHeight="1" x14ac:dyDescent="0.35">
      <c r="A8" s="133" t="s">
        <v>69</v>
      </c>
      <c r="B8" s="103" t="s">
        <v>65</v>
      </c>
      <c r="C8" s="134">
        <v>1</v>
      </c>
      <c r="D8" s="134">
        <v>1</v>
      </c>
      <c r="E8" s="103" t="s">
        <v>32</v>
      </c>
      <c r="F8" s="135">
        <f>IFERROR(VLOOKUP(E8,Costs[],2,FALSE),"")</f>
        <v>13.47</v>
      </c>
      <c r="G8" s="136">
        <v>0.25</v>
      </c>
      <c r="H8" s="126">
        <v>5</v>
      </c>
      <c r="I8" s="126">
        <v>13</v>
      </c>
      <c r="J8" s="42"/>
      <c r="K8" s="118">
        <f t="shared" ref="K8:K10" si="0">IFERROR((((F8*G8)*H8)*I8)/D8,0)</f>
        <v>218.88750000000002</v>
      </c>
      <c r="L8" s="120" t="s">
        <v>78</v>
      </c>
      <c r="M8" s="90" t="s">
        <v>107</v>
      </c>
      <c r="N8" s="90" t="s">
        <v>124</v>
      </c>
      <c r="O8" s="90" t="s">
        <v>123</v>
      </c>
      <c r="P8" s="189" t="s">
        <v>106</v>
      </c>
    </row>
    <row r="9" spans="1:16" ht="30.65" customHeight="1" x14ac:dyDescent="0.35">
      <c r="A9" s="137" t="s">
        <v>73</v>
      </c>
      <c r="B9" s="110" t="s">
        <v>65</v>
      </c>
      <c r="C9" s="134">
        <v>1</v>
      </c>
      <c r="D9" s="134">
        <v>1</v>
      </c>
      <c r="E9" s="110" t="s">
        <v>32</v>
      </c>
      <c r="F9" s="135">
        <f>IFERROR(VLOOKUP(E9,Costs[],2,FALSE),"")</f>
        <v>13.47</v>
      </c>
      <c r="G9" s="136">
        <v>0.33</v>
      </c>
      <c r="H9" s="126">
        <v>5</v>
      </c>
      <c r="I9" s="126">
        <v>13</v>
      </c>
      <c r="J9" s="42"/>
      <c r="K9" s="118">
        <f>IFERROR((((F9*G9)*H9)*I9)/D9,0)</f>
        <v>288.93150000000003</v>
      </c>
      <c r="L9" s="120" t="s">
        <v>74</v>
      </c>
      <c r="M9" s="112"/>
      <c r="N9" s="112"/>
      <c r="O9" s="112"/>
      <c r="P9" s="186"/>
    </row>
    <row r="10" spans="1:16" ht="73" customHeight="1" x14ac:dyDescent="0.35">
      <c r="A10" s="133" t="s">
        <v>79</v>
      </c>
      <c r="B10" s="103" t="s">
        <v>65</v>
      </c>
      <c r="C10" s="134">
        <v>1</v>
      </c>
      <c r="D10" s="134">
        <v>3</v>
      </c>
      <c r="E10" s="103" t="s">
        <v>32</v>
      </c>
      <c r="F10" s="135">
        <f>IFERROR(VLOOKUP(E10,Costs[],2,FALSE),"")</f>
        <v>13.47</v>
      </c>
      <c r="G10" s="136">
        <v>0.25</v>
      </c>
      <c r="H10" s="126">
        <v>2</v>
      </c>
      <c r="I10" s="126">
        <v>13</v>
      </c>
      <c r="J10" s="42"/>
      <c r="K10" s="118">
        <f t="shared" si="0"/>
        <v>29.185000000000002</v>
      </c>
      <c r="L10" s="120" t="s">
        <v>80</v>
      </c>
      <c r="M10" s="112"/>
      <c r="N10" s="112"/>
      <c r="O10" s="112"/>
      <c r="P10" s="186"/>
    </row>
    <row r="11" spans="1:16" x14ac:dyDescent="0.35">
      <c r="B11" s="19"/>
      <c r="C11" s="20"/>
      <c r="D11" s="20"/>
      <c r="E11" s="20"/>
      <c r="F11" s="21"/>
      <c r="G11" s="22"/>
      <c r="H11" s="23"/>
      <c r="I11" s="23"/>
      <c r="K11" s="24"/>
      <c r="M11" s="132"/>
      <c r="N11" s="132"/>
      <c r="O11" s="132"/>
    </row>
    <row r="12" spans="1:16" x14ac:dyDescent="0.35">
      <c r="A12" s="211" t="s">
        <v>14</v>
      </c>
      <c r="B12" s="212"/>
      <c r="C12" s="212"/>
      <c r="D12" s="20"/>
      <c r="G12" s="22"/>
      <c r="H12" s="23"/>
      <c r="I12" s="23"/>
      <c r="K12" s="24"/>
      <c r="N12" s="25"/>
    </row>
    <row r="13" spans="1:16" x14ac:dyDescent="0.35">
      <c r="A13" s="35"/>
      <c r="B13" s="36"/>
      <c r="C13" s="20"/>
      <c r="D13" s="20"/>
      <c r="G13" s="22"/>
      <c r="H13" s="23"/>
      <c r="I13" s="23"/>
      <c r="K13" s="24"/>
      <c r="N13" s="25"/>
    </row>
    <row r="14" spans="1:16" ht="33.5" customHeight="1" x14ac:dyDescent="0.35">
      <c r="A14" s="35"/>
      <c r="B14" s="36"/>
      <c r="C14" s="20"/>
      <c r="D14" s="20"/>
      <c r="G14" s="22"/>
      <c r="H14" s="23"/>
      <c r="I14" s="23"/>
      <c r="K14" s="24"/>
      <c r="M14" s="208" t="s">
        <v>105</v>
      </c>
      <c r="N14" s="209"/>
      <c r="O14" s="209"/>
      <c r="P14" s="210"/>
    </row>
    <row r="15" spans="1:16" ht="72.5" x14ac:dyDescent="0.35">
      <c r="A15" s="33" t="s">
        <v>15</v>
      </c>
      <c r="B15" s="34" t="s">
        <v>16</v>
      </c>
      <c r="C15" s="88" t="s">
        <v>17</v>
      </c>
      <c r="D15" s="88" t="s">
        <v>18</v>
      </c>
      <c r="E15" s="88" t="s">
        <v>19</v>
      </c>
      <c r="F15" s="97" t="s">
        <v>20</v>
      </c>
      <c r="G15" s="97" t="s">
        <v>21</v>
      </c>
      <c r="H15" s="97" t="s">
        <v>22</v>
      </c>
      <c r="I15" s="97" t="s">
        <v>23</v>
      </c>
      <c r="J15" s="37" t="s">
        <v>11</v>
      </c>
      <c r="K15" s="130" t="s">
        <v>24</v>
      </c>
      <c r="L15" s="98" t="s">
        <v>77</v>
      </c>
      <c r="M15" s="90" t="s">
        <v>107</v>
      </c>
      <c r="N15" s="90" t="s">
        <v>124</v>
      </c>
      <c r="O15" s="90" t="s">
        <v>123</v>
      </c>
      <c r="P15" s="188" t="s">
        <v>106</v>
      </c>
    </row>
    <row r="16" spans="1:16" x14ac:dyDescent="0.35">
      <c r="A16" s="81"/>
      <c r="B16" s="74"/>
      <c r="C16" s="75"/>
      <c r="D16" s="75"/>
      <c r="E16" s="75"/>
      <c r="F16" s="94"/>
      <c r="G16" s="124"/>
      <c r="H16" s="125"/>
      <c r="I16" s="125"/>
      <c r="J16" s="76"/>
      <c r="K16" s="123">
        <f>IFERROR((((F16*G16)*H16)*I16)/D16,0)</f>
        <v>0</v>
      </c>
      <c r="L16" s="121"/>
      <c r="M16" s="112"/>
      <c r="N16" s="112"/>
      <c r="O16" s="112"/>
      <c r="P16" s="187"/>
    </row>
    <row r="17" spans="1:16" x14ac:dyDescent="0.35">
      <c r="A17" s="78"/>
    </row>
    <row r="18" spans="1:16" ht="15" thickBot="1" x14ac:dyDescent="0.4">
      <c r="H18" s="199" t="s">
        <v>26</v>
      </c>
      <c r="I18" s="200"/>
      <c r="J18" s="201"/>
      <c r="K18" s="29">
        <f>SUM(K7:K16)</f>
        <v>537.00400000000013</v>
      </c>
    </row>
    <row r="19" spans="1:16" ht="32.5" customHeight="1" thickTop="1" x14ac:dyDescent="0.35">
      <c r="A19" s="79"/>
      <c r="M19" s="190" t="s">
        <v>105</v>
      </c>
      <c r="N19" s="204"/>
      <c r="O19" s="204"/>
      <c r="P19" s="204"/>
    </row>
    <row r="20" spans="1:16" ht="26" customHeight="1" x14ac:dyDescent="0.35">
      <c r="A20" s="80"/>
      <c r="B20" s="28"/>
      <c r="D20" s="15"/>
      <c r="E20" s="15"/>
      <c r="F20" s="15"/>
      <c r="G20" s="15"/>
      <c r="H20" s="15"/>
      <c r="I20" s="98" t="s">
        <v>27</v>
      </c>
      <c r="J20" s="39" t="s">
        <v>11</v>
      </c>
      <c r="K20" s="131" t="s">
        <v>28</v>
      </c>
      <c r="L20" s="116" t="s">
        <v>13</v>
      </c>
      <c r="M20" s="90" t="s">
        <v>107</v>
      </c>
      <c r="N20" s="90" t="s">
        <v>124</v>
      </c>
      <c r="O20" s="139" t="s">
        <v>123</v>
      </c>
      <c r="P20" s="139" t="s">
        <v>106</v>
      </c>
    </row>
    <row r="21" spans="1:16" x14ac:dyDescent="0.35">
      <c r="A21" s="80"/>
      <c r="B21" s="28"/>
      <c r="I21" s="38" t="s">
        <v>81</v>
      </c>
      <c r="J21" s="42"/>
      <c r="K21" s="118">
        <v>8.4499999999999993</v>
      </c>
      <c r="L21" s="122"/>
      <c r="M21" s="155"/>
      <c r="N21" s="156"/>
      <c r="O21" s="156"/>
      <c r="P21" s="155"/>
    </row>
    <row r="22" spans="1:16" x14ac:dyDescent="0.35">
      <c r="A22" s="80"/>
      <c r="B22" s="28"/>
      <c r="I22" s="38" t="s">
        <v>82</v>
      </c>
      <c r="J22" s="42"/>
      <c r="K22" s="118">
        <v>10</v>
      </c>
      <c r="L22" s="122"/>
      <c r="M22" s="155"/>
      <c r="N22" s="156"/>
      <c r="O22" s="156"/>
      <c r="P22" s="155"/>
    </row>
    <row r="23" spans="1:16" x14ac:dyDescent="0.35">
      <c r="A23" s="80"/>
      <c r="B23" s="28"/>
      <c r="I23" s="38"/>
      <c r="J23" s="42"/>
      <c r="K23" s="118">
        <v>0</v>
      </c>
      <c r="L23" s="122"/>
      <c r="M23" s="155"/>
      <c r="N23" s="155"/>
      <c r="O23" s="155"/>
      <c r="P23" s="186"/>
    </row>
    <row r="24" spans="1:16" x14ac:dyDescent="0.35">
      <c r="A24" s="80"/>
      <c r="B24" s="28"/>
      <c r="I24" s="38"/>
      <c r="J24" s="42"/>
      <c r="K24" s="118">
        <v>0</v>
      </c>
      <c r="L24" s="122"/>
      <c r="M24" s="155"/>
      <c r="N24" s="157"/>
      <c r="O24" s="157"/>
      <c r="P24" s="155"/>
    </row>
    <row r="25" spans="1:16" x14ac:dyDescent="0.35">
      <c r="A25" s="80"/>
      <c r="B25" s="28"/>
      <c r="I25" s="38"/>
      <c r="J25" s="42"/>
      <c r="K25" s="118">
        <v>0</v>
      </c>
      <c r="L25" s="122"/>
      <c r="M25" s="139"/>
      <c r="N25" s="171"/>
      <c r="O25" s="171"/>
      <c r="P25" s="171"/>
    </row>
    <row r="26" spans="1:16" x14ac:dyDescent="0.35">
      <c r="A26" s="80"/>
      <c r="B26" s="28"/>
      <c r="I26" s="38"/>
      <c r="J26" s="42"/>
      <c r="K26" s="118">
        <v>0</v>
      </c>
      <c r="L26" s="122"/>
      <c r="M26" s="90"/>
      <c r="N26" s="90"/>
      <c r="O26" s="139"/>
      <c r="P26" s="139"/>
    </row>
    <row r="27" spans="1:16" x14ac:dyDescent="0.35">
      <c r="A27" s="80"/>
      <c r="B27" s="28"/>
      <c r="I27" s="38"/>
      <c r="J27" s="42"/>
      <c r="K27" s="118">
        <v>0</v>
      </c>
      <c r="L27" s="122"/>
      <c r="M27" s="155"/>
      <c r="N27" s="156"/>
      <c r="O27" s="156"/>
      <c r="P27" s="155"/>
    </row>
    <row r="28" spans="1:16" x14ac:dyDescent="0.35">
      <c r="I28" s="38"/>
      <c r="J28" s="42"/>
      <c r="K28" s="118">
        <v>0</v>
      </c>
      <c r="L28" s="122"/>
      <c r="M28" s="155"/>
      <c r="N28" s="156"/>
      <c r="O28" s="156"/>
      <c r="P28" s="155"/>
    </row>
    <row r="29" spans="1:16" x14ac:dyDescent="0.35">
      <c r="I29" s="38"/>
      <c r="J29" s="42"/>
      <c r="K29" s="118">
        <v>0</v>
      </c>
      <c r="L29" s="122"/>
      <c r="M29" s="155"/>
      <c r="N29" s="155"/>
      <c r="O29" s="155"/>
      <c r="P29" s="186"/>
    </row>
    <row r="30" spans="1:16" x14ac:dyDescent="0.35">
      <c r="I30" s="38"/>
      <c r="J30" s="42"/>
      <c r="K30" s="118">
        <v>0</v>
      </c>
      <c r="L30" s="122"/>
      <c r="M30" s="155"/>
      <c r="N30" s="157"/>
      <c r="O30" s="157"/>
      <c r="P30" s="155"/>
    </row>
    <row r="32" spans="1:16" ht="15" thickBot="1" x14ac:dyDescent="0.4">
      <c r="I32" s="44" t="s">
        <v>30</v>
      </c>
      <c r="J32" s="44"/>
      <c r="K32" s="146">
        <f>SUM(K21:K30)</f>
        <v>18.45</v>
      </c>
    </row>
    <row r="33" spans="9:11" ht="15" thickTop="1" x14ac:dyDescent="0.35"/>
    <row r="34" spans="9:11" ht="15" thickBot="1" x14ac:dyDescent="0.4">
      <c r="I34" s="7" t="s">
        <v>31</v>
      </c>
      <c r="J34" s="9"/>
      <c r="K34" s="30">
        <f>K18+K32</f>
        <v>555.45400000000018</v>
      </c>
    </row>
    <row r="35" spans="9:11" ht="15" thickTop="1" x14ac:dyDescent="0.35"/>
  </sheetData>
  <protectedRanges>
    <protectedRange sqref="H18:K18 A7:B7 D20:I20 I32:K32 J34:K34 A15:B16 F8:F10 K8:K10 K20:K30" name="Locked cells"/>
  </protectedRanges>
  <mergeCells count="7">
    <mergeCell ref="M19:P19"/>
    <mergeCell ref="M7:P7"/>
    <mergeCell ref="M14:P14"/>
    <mergeCell ref="A1:L2"/>
    <mergeCell ref="B4:E4"/>
    <mergeCell ref="H18:J18"/>
    <mergeCell ref="A12:C12"/>
  </mergeCells>
  <dataValidations count="1">
    <dataValidation type="list" allowBlank="1" showInputMessage="1" showErrorMessage="1" sqref="B8:B10" xr:uid="{E926AFCB-D297-42E9-8AE3-F5D47AFBF851}">
      <formula1>"Spring,Summer,Autumn"</formula1>
    </dataValidation>
  </dataValidations>
  <pageMargins left="0.7" right="0.7" top="0.75" bottom="0.75" header="0.3" footer="0.3"/>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39BEB773-142D-4BFC-BCCD-583B8324D351}">
          <x14:formula1>
            <xm:f>'Costs'!$D$2:$D$4</xm:f>
          </x14:formula1>
          <xm:sqref>B16</xm:sqref>
        </x14:dataValidation>
        <x14:dataValidation type="list" allowBlank="1" showInputMessage="1" showErrorMessage="1" xr:uid="{650267DD-8A0F-4E3B-AA66-CF294B0D6B1F}">
          <x14:formula1>
            <xm:f>'Costs'!$A$2:$A$4</xm:f>
          </x14:formula1>
          <xm:sqref>E8:E10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43.9" customHeight="1" x14ac:dyDescent="0.35">
      <c r="A11" s="2"/>
      <c r="B11" s="2"/>
      <c r="C11" s="48"/>
      <c r="D11" s="48"/>
      <c r="E11" s="41"/>
      <c r="F11" s="49"/>
      <c r="G11" s="48"/>
      <c r="H11" s="48"/>
      <c r="I11" s="50"/>
      <c r="J11" s="51">
        <v>0</v>
      </c>
      <c r="K11" s="52" t="s">
        <v>92</v>
      </c>
    </row>
    <row r="12" spans="1:11" ht="14.5" customHeight="1" x14ac:dyDescent="0.35">
      <c r="A12" s="3" t="s">
        <v>93</v>
      </c>
      <c r="B12" s="3" t="s">
        <v>64</v>
      </c>
      <c r="C12" s="48">
        <v>1</v>
      </c>
      <c r="D12" s="48">
        <v>4</v>
      </c>
      <c r="E12" s="41">
        <v>10.210000000000001</v>
      </c>
      <c r="F12" s="49">
        <v>0.5</v>
      </c>
      <c r="G12" s="48">
        <v>2</v>
      </c>
      <c r="H12" s="48">
        <v>6</v>
      </c>
      <c r="I12" s="50"/>
      <c r="J12" s="51">
        <f>((((E12*F12)*2)*6)/4)</f>
        <v>15.315000000000001</v>
      </c>
      <c r="K12" s="52"/>
    </row>
    <row r="13" spans="1:11" x14ac:dyDescent="0.35">
      <c r="A13" s="3"/>
      <c r="B13" s="3"/>
      <c r="C13" s="48"/>
      <c r="D13" s="48"/>
      <c r="E13" s="41"/>
      <c r="F13" s="49"/>
      <c r="G13" s="48"/>
      <c r="H13" s="48"/>
      <c r="I13" s="50"/>
      <c r="J13" s="51">
        <v>0</v>
      </c>
      <c r="K13" s="53"/>
    </row>
    <row r="14" spans="1:11" x14ac:dyDescent="0.35">
      <c r="A14" s="3"/>
      <c r="B14" s="3"/>
      <c r="C14" s="48"/>
      <c r="D14" s="48"/>
      <c r="E14" s="41"/>
      <c r="F14" s="49"/>
      <c r="G14" s="48"/>
      <c r="H14" s="48"/>
      <c r="I14" s="50"/>
      <c r="J14" s="51">
        <v>0</v>
      </c>
      <c r="K14" s="53"/>
    </row>
    <row r="15" spans="1:11" x14ac:dyDescent="0.35">
      <c r="A15" s="3"/>
      <c r="B15" s="3"/>
      <c r="C15" s="48"/>
      <c r="D15" s="48"/>
      <c r="E15" s="41"/>
      <c r="F15" s="49"/>
      <c r="G15" s="48"/>
      <c r="H15" s="48"/>
      <c r="I15" s="50"/>
      <c r="J15" s="51">
        <v>0</v>
      </c>
      <c r="K15" s="54"/>
    </row>
    <row r="16" spans="1:11" x14ac:dyDescent="0.35">
      <c r="A16" s="3"/>
      <c r="B16" s="3"/>
      <c r="C16" s="48"/>
      <c r="D16" s="48"/>
      <c r="E16" s="41"/>
      <c r="F16" s="49"/>
      <c r="G16" s="48"/>
      <c r="H16" s="48"/>
      <c r="I16" s="50"/>
      <c r="J16" s="51">
        <v>0</v>
      </c>
      <c r="K16" s="54"/>
    </row>
    <row r="17" spans="1:11" x14ac:dyDescent="0.35">
      <c r="A17" s="3"/>
      <c r="B17" s="3"/>
      <c r="C17" s="48"/>
      <c r="D17" s="48"/>
      <c r="E17" s="41"/>
      <c r="F17" s="49"/>
      <c r="G17" s="48"/>
      <c r="H17" s="48"/>
      <c r="I17" s="50"/>
      <c r="J17" s="51">
        <v>0</v>
      </c>
      <c r="K17" s="54"/>
    </row>
    <row r="18" spans="1:11" x14ac:dyDescent="0.35">
      <c r="A18" s="3"/>
      <c r="B18" s="3"/>
      <c r="C18" s="48"/>
      <c r="D18" s="48"/>
      <c r="E18" s="41"/>
      <c r="F18" s="49"/>
      <c r="G18" s="48"/>
      <c r="H18" s="48"/>
      <c r="I18" s="50"/>
      <c r="J18" s="51">
        <v>0</v>
      </c>
      <c r="K18" s="54"/>
    </row>
    <row r="19" spans="1:11" x14ac:dyDescent="0.35">
      <c r="A19" s="3"/>
      <c r="B19" s="3"/>
      <c r="C19" s="48"/>
      <c r="D19" s="48"/>
      <c r="E19" s="41"/>
      <c r="F19" s="49"/>
      <c r="G19" s="48"/>
      <c r="H19" s="48"/>
      <c r="I19" s="50"/>
      <c r="J19" s="51">
        <v>0</v>
      </c>
      <c r="K19" s="54"/>
    </row>
    <row r="20" spans="1:11" x14ac:dyDescent="0.35">
      <c r="A20" s="4"/>
    </row>
    <row r="21" spans="1:11" ht="15" thickBot="1" x14ac:dyDescent="0.4">
      <c r="G21" s="199" t="s">
        <v>26</v>
      </c>
      <c r="H21" s="200"/>
      <c r="I21" s="201"/>
      <c r="J21" s="5">
        <f>SUM(J11:J19)</f>
        <v>15.315000000000001</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15.315000000000001</v>
      </c>
    </row>
    <row r="33" ht="15" thickTop="1" x14ac:dyDescent="0.35"/>
  </sheetData>
  <mergeCells count="20">
    <mergeCell ref="A2:K4"/>
    <mergeCell ref="B7:D7"/>
    <mergeCell ref="A9:A10"/>
    <mergeCell ref="C9:D9"/>
    <mergeCell ref="E9:E10"/>
    <mergeCell ref="F9:F10"/>
    <mergeCell ref="G9:G10"/>
    <mergeCell ref="B9:B10"/>
    <mergeCell ref="K9:K10"/>
    <mergeCell ref="G30:I30"/>
    <mergeCell ref="H9:H10"/>
    <mergeCell ref="I9:I10"/>
    <mergeCell ref="J9:J10"/>
    <mergeCell ref="G21:I21"/>
    <mergeCell ref="C23:H23"/>
    <mergeCell ref="C24:H24"/>
    <mergeCell ref="C25:H25"/>
    <mergeCell ref="C26:H26"/>
    <mergeCell ref="C27:H27"/>
    <mergeCell ref="C28:H2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43.9" customHeight="1" x14ac:dyDescent="0.35">
      <c r="A11" s="2"/>
      <c r="B11" s="2"/>
      <c r="C11" s="48"/>
      <c r="D11" s="48"/>
      <c r="E11" s="41"/>
      <c r="F11" s="49"/>
      <c r="G11" s="48"/>
      <c r="H11" s="48"/>
      <c r="I11" s="50"/>
      <c r="J11" s="51">
        <v>0</v>
      </c>
      <c r="K11" s="52" t="s">
        <v>92</v>
      </c>
    </row>
    <row r="12" spans="1:11" ht="14.5" customHeight="1" x14ac:dyDescent="0.35">
      <c r="A12" s="3" t="s">
        <v>93</v>
      </c>
      <c r="B12" s="3" t="s">
        <v>64</v>
      </c>
      <c r="C12" s="48">
        <v>1</v>
      </c>
      <c r="D12" s="48">
        <v>4</v>
      </c>
      <c r="E12" s="41">
        <v>10.210000000000001</v>
      </c>
      <c r="F12" s="49">
        <v>0.5</v>
      </c>
      <c r="G12" s="48">
        <v>2</v>
      </c>
      <c r="H12" s="48">
        <v>6</v>
      </c>
      <c r="I12" s="50"/>
      <c r="J12" s="51">
        <f>((((E12*F12)*2)*6)/4)</f>
        <v>15.315000000000001</v>
      </c>
      <c r="K12" s="52"/>
    </row>
    <row r="13" spans="1:11" x14ac:dyDescent="0.35">
      <c r="A13" s="3"/>
      <c r="B13" s="3"/>
      <c r="C13" s="48"/>
      <c r="D13" s="48"/>
      <c r="E13" s="41"/>
      <c r="F13" s="49"/>
      <c r="G13" s="48"/>
      <c r="H13" s="48"/>
      <c r="I13" s="50"/>
      <c r="J13" s="51">
        <v>0</v>
      </c>
      <c r="K13" s="53"/>
    </row>
    <row r="14" spans="1:11" x14ac:dyDescent="0.35">
      <c r="A14" s="3"/>
      <c r="B14" s="3"/>
      <c r="C14" s="48"/>
      <c r="D14" s="48"/>
      <c r="E14" s="41"/>
      <c r="F14" s="49"/>
      <c r="G14" s="48"/>
      <c r="H14" s="48"/>
      <c r="I14" s="50"/>
      <c r="J14" s="51">
        <v>0</v>
      </c>
      <c r="K14" s="53"/>
    </row>
    <row r="15" spans="1:11" x14ac:dyDescent="0.35">
      <c r="A15" s="3"/>
      <c r="B15" s="3"/>
      <c r="C15" s="48"/>
      <c r="D15" s="48"/>
      <c r="E15" s="41"/>
      <c r="F15" s="49"/>
      <c r="G15" s="48"/>
      <c r="H15" s="48"/>
      <c r="I15" s="50"/>
      <c r="J15" s="51">
        <v>0</v>
      </c>
      <c r="K15" s="54"/>
    </row>
    <row r="16" spans="1:11" x14ac:dyDescent="0.35">
      <c r="A16" s="3"/>
      <c r="B16" s="3"/>
      <c r="C16" s="48"/>
      <c r="D16" s="48"/>
      <c r="E16" s="41"/>
      <c r="F16" s="49"/>
      <c r="G16" s="48"/>
      <c r="H16" s="48"/>
      <c r="I16" s="50"/>
      <c r="J16" s="51">
        <v>0</v>
      </c>
      <c r="K16" s="54"/>
    </row>
    <row r="17" spans="1:11" x14ac:dyDescent="0.35">
      <c r="A17" s="3"/>
      <c r="B17" s="3"/>
      <c r="C17" s="48"/>
      <c r="D17" s="48"/>
      <c r="E17" s="41"/>
      <c r="F17" s="49"/>
      <c r="G17" s="48"/>
      <c r="H17" s="48"/>
      <c r="I17" s="50"/>
      <c r="J17" s="51">
        <v>0</v>
      </c>
      <c r="K17" s="54"/>
    </row>
    <row r="18" spans="1:11" x14ac:dyDescent="0.35">
      <c r="A18" s="3"/>
      <c r="B18" s="3"/>
      <c r="C18" s="48"/>
      <c r="D18" s="48"/>
      <c r="E18" s="41"/>
      <c r="F18" s="49"/>
      <c r="G18" s="48"/>
      <c r="H18" s="48"/>
      <c r="I18" s="50"/>
      <c r="J18" s="51">
        <v>0</v>
      </c>
      <c r="K18" s="54"/>
    </row>
    <row r="19" spans="1:11" x14ac:dyDescent="0.35">
      <c r="A19" s="3"/>
      <c r="B19" s="3"/>
      <c r="C19" s="48"/>
      <c r="D19" s="48"/>
      <c r="E19" s="41"/>
      <c r="F19" s="49"/>
      <c r="G19" s="48"/>
      <c r="H19" s="48"/>
      <c r="I19" s="50"/>
      <c r="J19" s="51">
        <v>0</v>
      </c>
      <c r="K19" s="54"/>
    </row>
    <row r="20" spans="1:11" x14ac:dyDescent="0.35">
      <c r="A20" s="4"/>
    </row>
    <row r="21" spans="1:11" ht="15" thickBot="1" x14ac:dyDescent="0.4">
      <c r="G21" s="199" t="s">
        <v>26</v>
      </c>
      <c r="H21" s="200"/>
      <c r="I21" s="201"/>
      <c r="J21" s="5">
        <f>SUM(J11:J19)</f>
        <v>15.315000000000001</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15.315000000000001</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43.9" customHeight="1" x14ac:dyDescent="0.35">
      <c r="A11" s="2"/>
      <c r="B11" s="2"/>
      <c r="C11" s="48"/>
      <c r="D11" s="48"/>
      <c r="E11" s="41"/>
      <c r="F11" s="49"/>
      <c r="G11" s="48"/>
      <c r="H11" s="48"/>
      <c r="I11" s="50"/>
      <c r="J11" s="51">
        <v>0</v>
      </c>
      <c r="K11" s="52" t="s">
        <v>92</v>
      </c>
    </row>
    <row r="12" spans="1:11" ht="14.5" customHeight="1" x14ac:dyDescent="0.35">
      <c r="A12" s="3" t="s">
        <v>93</v>
      </c>
      <c r="B12" s="3" t="s">
        <v>64</v>
      </c>
      <c r="C12" s="48">
        <v>1</v>
      </c>
      <c r="D12" s="48">
        <v>4</v>
      </c>
      <c r="E12" s="41">
        <v>10.210000000000001</v>
      </c>
      <c r="F12" s="49">
        <v>0.5</v>
      </c>
      <c r="G12" s="48">
        <v>2</v>
      </c>
      <c r="H12" s="48">
        <v>6</v>
      </c>
      <c r="I12" s="50"/>
      <c r="J12" s="51">
        <f>((((E12*F12)*2)*6)/4)</f>
        <v>15.315000000000001</v>
      </c>
      <c r="K12" s="52"/>
    </row>
    <row r="13" spans="1:11" x14ac:dyDescent="0.35">
      <c r="A13" s="3"/>
      <c r="B13" s="3"/>
      <c r="C13" s="48"/>
      <c r="D13" s="48"/>
      <c r="E13" s="41"/>
      <c r="F13" s="49"/>
      <c r="G13" s="48"/>
      <c r="H13" s="48"/>
      <c r="I13" s="50"/>
      <c r="J13" s="51">
        <v>0</v>
      </c>
      <c r="K13" s="53"/>
    </row>
    <row r="14" spans="1:11" x14ac:dyDescent="0.35">
      <c r="A14" s="3"/>
      <c r="B14" s="3"/>
      <c r="C14" s="48"/>
      <c r="D14" s="48"/>
      <c r="E14" s="41"/>
      <c r="F14" s="49"/>
      <c r="G14" s="48"/>
      <c r="H14" s="48"/>
      <c r="I14" s="50"/>
      <c r="J14" s="51">
        <v>0</v>
      </c>
      <c r="K14" s="53"/>
    </row>
    <row r="15" spans="1:11" x14ac:dyDescent="0.35">
      <c r="A15" s="3"/>
      <c r="B15" s="3"/>
      <c r="C15" s="48"/>
      <c r="D15" s="48"/>
      <c r="E15" s="41"/>
      <c r="F15" s="49"/>
      <c r="G15" s="48"/>
      <c r="H15" s="48"/>
      <c r="I15" s="50"/>
      <c r="J15" s="51">
        <v>0</v>
      </c>
      <c r="K15" s="54"/>
    </row>
    <row r="16" spans="1:11" x14ac:dyDescent="0.35">
      <c r="A16" s="3"/>
      <c r="B16" s="3"/>
      <c r="C16" s="48"/>
      <c r="D16" s="48"/>
      <c r="E16" s="41"/>
      <c r="F16" s="49"/>
      <c r="G16" s="48"/>
      <c r="H16" s="48"/>
      <c r="I16" s="50"/>
      <c r="J16" s="51">
        <v>0</v>
      </c>
      <c r="K16" s="54"/>
    </row>
    <row r="17" spans="1:11" x14ac:dyDescent="0.35">
      <c r="A17" s="3"/>
      <c r="B17" s="3"/>
      <c r="C17" s="48"/>
      <c r="D17" s="48"/>
      <c r="E17" s="41"/>
      <c r="F17" s="49"/>
      <c r="G17" s="48"/>
      <c r="H17" s="48"/>
      <c r="I17" s="50"/>
      <c r="J17" s="51">
        <v>0</v>
      </c>
      <c r="K17" s="54"/>
    </row>
    <row r="18" spans="1:11" x14ac:dyDescent="0.35">
      <c r="A18" s="3"/>
      <c r="B18" s="3"/>
      <c r="C18" s="48"/>
      <c r="D18" s="48"/>
      <c r="E18" s="41"/>
      <c r="F18" s="49"/>
      <c r="G18" s="48"/>
      <c r="H18" s="48"/>
      <c r="I18" s="50"/>
      <c r="J18" s="51">
        <v>0</v>
      </c>
      <c r="K18" s="54"/>
    </row>
    <row r="19" spans="1:11" x14ac:dyDescent="0.35">
      <c r="A19" s="3"/>
      <c r="B19" s="3"/>
      <c r="C19" s="48"/>
      <c r="D19" s="48"/>
      <c r="E19" s="41"/>
      <c r="F19" s="49"/>
      <c r="G19" s="48"/>
      <c r="H19" s="48"/>
      <c r="I19" s="50"/>
      <c r="J19" s="51">
        <v>0</v>
      </c>
      <c r="K19" s="54"/>
    </row>
    <row r="20" spans="1:11" x14ac:dyDescent="0.35">
      <c r="A20" s="4"/>
    </row>
    <row r="21" spans="1:11" ht="15" thickBot="1" x14ac:dyDescent="0.4">
      <c r="G21" s="199" t="s">
        <v>26</v>
      </c>
      <c r="H21" s="200"/>
      <c r="I21" s="201"/>
      <c r="J21" s="5">
        <f>SUM(J11:J19)</f>
        <v>15.315000000000001</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t="s">
        <v>99</v>
      </c>
      <c r="D24" s="223"/>
      <c r="E24" s="223"/>
      <c r="F24" s="223"/>
      <c r="G24" s="223"/>
      <c r="H24" s="224"/>
      <c r="I24" s="50"/>
      <c r="J24" s="58">
        <v>3</v>
      </c>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3</v>
      </c>
    </row>
    <row r="31" spans="1:11" ht="15" thickTop="1" x14ac:dyDescent="0.35"/>
    <row r="32" spans="1:11" ht="15" thickBot="1" x14ac:dyDescent="0.4">
      <c r="G32" s="7" t="s">
        <v>31</v>
      </c>
      <c r="H32" s="8"/>
      <c r="I32" s="9"/>
      <c r="J32" s="10">
        <f>J21+J30</f>
        <v>18.315000000000001</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33"/>
  <sheetViews>
    <sheetView topLeftCell="A7"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82B0D-BC0E-4FB0-9A91-A9E1134B178A}">
  <dimension ref="A1:P53"/>
  <sheetViews>
    <sheetView topLeftCell="H1" zoomScale="90" zoomScaleNormal="90" workbookViewId="0">
      <selection activeCell="L31" sqref="L31"/>
    </sheetView>
  </sheetViews>
  <sheetFormatPr defaultColWidth="8.7265625" defaultRowHeight="14.5" x14ac:dyDescent="0.35"/>
  <cols>
    <col min="1" max="1" width="35.81640625" style="16" customWidth="1"/>
    <col min="2" max="2" width="13.7265625" style="16" customWidth="1"/>
    <col min="3" max="4" width="10.7265625" style="16" customWidth="1"/>
    <col min="5" max="5" width="18.7265625" style="16" customWidth="1"/>
    <col min="6" max="6" width="22.269531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1.90625" style="16" customWidth="1"/>
    <col min="13" max="13" width="9.453125" style="150" customWidth="1"/>
    <col min="14" max="15" width="8.7265625" style="150"/>
    <col min="16" max="16" width="43"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102</v>
      </c>
      <c r="B4" s="197" t="s">
        <v>1</v>
      </c>
      <c r="C4" s="198"/>
      <c r="D4" s="198"/>
      <c r="E4" s="198"/>
      <c r="F4" s="102" t="s">
        <v>103</v>
      </c>
      <c r="G4" s="17"/>
      <c r="H4" s="17"/>
      <c r="I4" s="17"/>
      <c r="J4" s="17"/>
      <c r="K4" s="17"/>
      <c r="L4" s="17"/>
    </row>
    <row r="5" spans="1:16" ht="5" customHeight="1" x14ac:dyDescent="0.35"/>
    <row r="6" spans="1:16" ht="18.5" customHeight="1" x14ac:dyDescent="0.35">
      <c r="M6" s="190" t="s">
        <v>105</v>
      </c>
      <c r="N6" s="192"/>
      <c r="O6" s="192"/>
      <c r="P6" s="192"/>
    </row>
    <row r="7" spans="1:16" ht="75" customHeight="1" x14ac:dyDescent="0.35">
      <c r="A7" s="31" t="s">
        <v>2</v>
      </c>
      <c r="B7" s="32" t="s">
        <v>3</v>
      </c>
      <c r="C7" s="89" t="s">
        <v>4</v>
      </c>
      <c r="D7" s="89" t="s">
        <v>5</v>
      </c>
      <c r="E7" s="89" t="s">
        <v>6</v>
      </c>
      <c r="F7" s="91" t="s">
        <v>114</v>
      </c>
      <c r="G7" s="89" t="s">
        <v>104</v>
      </c>
      <c r="H7" s="89" t="s">
        <v>9</v>
      </c>
      <c r="I7" s="89" t="s">
        <v>10</v>
      </c>
      <c r="J7" s="45" t="s">
        <v>11</v>
      </c>
      <c r="K7" s="92" t="s">
        <v>12</v>
      </c>
      <c r="L7" s="100" t="s">
        <v>13</v>
      </c>
      <c r="M7" s="101" t="s">
        <v>107</v>
      </c>
      <c r="N7" s="101" t="s">
        <v>124</v>
      </c>
      <c r="O7" s="142" t="s">
        <v>123</v>
      </c>
      <c r="P7" s="141" t="s">
        <v>125</v>
      </c>
    </row>
    <row r="8" spans="1:16" ht="14.5" customHeight="1" x14ac:dyDescent="0.35">
      <c r="A8" s="104"/>
      <c r="B8" s="103"/>
      <c r="C8" s="105"/>
      <c r="D8" s="105"/>
      <c r="E8" s="103"/>
      <c r="F8" s="106"/>
      <c r="G8" s="107"/>
      <c r="H8" s="108"/>
      <c r="I8" s="108"/>
      <c r="J8" s="42"/>
      <c r="K8" s="43">
        <f t="shared" ref="K8:K27" si="0">IFERROR((((F8*G8)*H8)*I8)/D8,0)</f>
        <v>0</v>
      </c>
      <c r="L8" s="113"/>
      <c r="M8" s="151"/>
      <c r="N8" s="152"/>
      <c r="O8" s="152"/>
      <c r="P8" s="155"/>
    </row>
    <row r="9" spans="1:16" ht="14.5" customHeight="1" x14ac:dyDescent="0.35">
      <c r="A9" s="104"/>
      <c r="B9" s="103"/>
      <c r="C9" s="105"/>
      <c r="D9" s="105"/>
      <c r="E9" s="103"/>
      <c r="F9" s="106" t="str">
        <f>IFERROR(VLOOKUP(E9,Costs[],2,FALSE),"")</f>
        <v/>
      </c>
      <c r="G9" s="107"/>
      <c r="H9" s="108"/>
      <c r="I9" s="108"/>
      <c r="J9" s="42"/>
      <c r="K9" s="43">
        <f t="shared" si="0"/>
        <v>0</v>
      </c>
      <c r="L9" s="113"/>
      <c r="M9" s="151"/>
      <c r="N9" s="152"/>
      <c r="O9" s="152"/>
      <c r="P9" s="155"/>
    </row>
    <row r="10" spans="1:16" ht="14.5" customHeight="1" x14ac:dyDescent="0.35">
      <c r="A10" s="104"/>
      <c r="B10" s="103"/>
      <c r="C10" s="105"/>
      <c r="D10" s="105"/>
      <c r="E10" s="103"/>
      <c r="F10" s="106" t="str">
        <f>IFERROR(VLOOKUP(E10,Costs[],2,FALSE),"")</f>
        <v/>
      </c>
      <c r="G10" s="107"/>
      <c r="H10" s="108"/>
      <c r="I10" s="108"/>
      <c r="J10" s="42"/>
      <c r="K10" s="43">
        <f t="shared" si="0"/>
        <v>0</v>
      </c>
      <c r="L10" s="113"/>
      <c r="M10" s="151"/>
      <c r="N10" s="152"/>
      <c r="O10" s="152"/>
      <c r="P10" s="155"/>
    </row>
    <row r="11" spans="1:16" ht="14.5" customHeight="1" x14ac:dyDescent="0.35">
      <c r="A11" s="104"/>
      <c r="B11" s="103"/>
      <c r="C11" s="105"/>
      <c r="D11" s="105"/>
      <c r="E11" s="103"/>
      <c r="F11" s="106" t="str">
        <f>IFERROR(VLOOKUP(E11,Costs[],2,FALSE),"")</f>
        <v/>
      </c>
      <c r="G11" s="107"/>
      <c r="H11" s="108"/>
      <c r="I11" s="108"/>
      <c r="J11" s="42"/>
      <c r="K11" s="43">
        <f t="shared" si="0"/>
        <v>0</v>
      </c>
      <c r="L11" s="113"/>
      <c r="M11" s="151"/>
      <c r="N11" s="152"/>
      <c r="O11" s="152"/>
      <c r="P11" s="155"/>
    </row>
    <row r="12" spans="1:16" ht="14.5" customHeight="1" x14ac:dyDescent="0.35">
      <c r="A12" s="104"/>
      <c r="B12" s="103"/>
      <c r="C12" s="105"/>
      <c r="D12" s="105"/>
      <c r="E12" s="103"/>
      <c r="F12" s="106" t="str">
        <f>IFERROR(VLOOKUP(E12,Costs[],2,FALSE),"")</f>
        <v/>
      </c>
      <c r="G12" s="107"/>
      <c r="H12" s="108"/>
      <c r="I12" s="108"/>
      <c r="J12" s="42"/>
      <c r="K12" s="43">
        <f t="shared" si="0"/>
        <v>0</v>
      </c>
      <c r="L12" s="113"/>
      <c r="M12" s="151"/>
      <c r="N12" s="152"/>
      <c r="O12" s="152"/>
      <c r="P12" s="155"/>
    </row>
    <row r="13" spans="1:16" ht="14.5" customHeight="1" x14ac:dyDescent="0.35">
      <c r="A13" s="104"/>
      <c r="B13" s="103"/>
      <c r="C13" s="105"/>
      <c r="D13" s="105"/>
      <c r="E13" s="103"/>
      <c r="F13" s="106" t="str">
        <f>IFERROR(VLOOKUP(E13,Costs[],2,FALSE),"")</f>
        <v/>
      </c>
      <c r="G13" s="107"/>
      <c r="H13" s="108"/>
      <c r="I13" s="108"/>
      <c r="J13" s="42"/>
      <c r="K13" s="43">
        <f t="shared" si="0"/>
        <v>0</v>
      </c>
      <c r="L13" s="113"/>
      <c r="M13" s="151"/>
      <c r="N13" s="152"/>
      <c r="O13" s="152"/>
      <c r="P13" s="155"/>
    </row>
    <row r="14" spans="1:16" ht="13.5" customHeight="1" x14ac:dyDescent="0.35">
      <c r="A14" s="104"/>
      <c r="B14" s="103"/>
      <c r="C14" s="105"/>
      <c r="D14" s="105"/>
      <c r="E14" s="103"/>
      <c r="F14" s="106" t="str">
        <f>IFERROR(VLOOKUP(E14,Costs[],2,FALSE),"")</f>
        <v/>
      </c>
      <c r="G14" s="107"/>
      <c r="H14" s="108"/>
      <c r="I14" s="108"/>
      <c r="J14" s="42"/>
      <c r="K14" s="43">
        <f t="shared" si="0"/>
        <v>0</v>
      </c>
      <c r="L14" s="113"/>
      <c r="M14" s="151"/>
      <c r="N14" s="152"/>
      <c r="O14" s="152"/>
      <c r="P14" s="155"/>
    </row>
    <row r="15" spans="1:16" ht="13.5" customHeight="1" x14ac:dyDescent="0.35">
      <c r="A15" s="104"/>
      <c r="B15" s="103"/>
      <c r="C15" s="105"/>
      <c r="D15" s="105"/>
      <c r="E15" s="103"/>
      <c r="F15" s="106" t="str">
        <f>IFERROR(VLOOKUP(E15,Costs[],2,FALSE),"")</f>
        <v/>
      </c>
      <c r="G15" s="107"/>
      <c r="H15" s="108"/>
      <c r="I15" s="108"/>
      <c r="J15" s="42"/>
      <c r="K15" s="43">
        <f t="shared" si="0"/>
        <v>0</v>
      </c>
      <c r="L15" s="113"/>
      <c r="M15" s="151"/>
      <c r="N15" s="152"/>
      <c r="O15" s="152"/>
      <c r="P15" s="155"/>
    </row>
    <row r="16" spans="1:16" ht="13.5" customHeight="1" x14ac:dyDescent="0.35">
      <c r="A16" s="104"/>
      <c r="B16" s="103"/>
      <c r="C16" s="105"/>
      <c r="D16" s="105"/>
      <c r="E16" s="103"/>
      <c r="F16" s="106" t="str">
        <f>IFERROR(VLOOKUP(E16,Costs[],2,FALSE),"")</f>
        <v/>
      </c>
      <c r="G16" s="107"/>
      <c r="H16" s="108"/>
      <c r="I16" s="108"/>
      <c r="J16" s="42"/>
      <c r="K16" s="43">
        <f t="shared" si="0"/>
        <v>0</v>
      </c>
      <c r="L16" s="113"/>
      <c r="M16" s="151"/>
      <c r="N16" s="152"/>
      <c r="O16" s="152"/>
      <c r="P16" s="155"/>
    </row>
    <row r="17" spans="1:16" ht="13.5" customHeight="1" x14ac:dyDescent="0.35">
      <c r="A17" s="104"/>
      <c r="B17" s="103"/>
      <c r="C17" s="105"/>
      <c r="D17" s="105"/>
      <c r="E17" s="103"/>
      <c r="F17" s="106" t="str">
        <f>IFERROR(VLOOKUP(E17,Costs[],2,FALSE),"")</f>
        <v/>
      </c>
      <c r="G17" s="107"/>
      <c r="H17" s="108"/>
      <c r="I17" s="108"/>
      <c r="J17" s="42"/>
      <c r="K17" s="43">
        <f t="shared" si="0"/>
        <v>0</v>
      </c>
      <c r="L17" s="113"/>
      <c r="M17" s="151"/>
      <c r="N17" s="152"/>
      <c r="O17" s="152"/>
      <c r="P17" s="155"/>
    </row>
    <row r="18" spans="1:16" ht="13.5" customHeight="1" x14ac:dyDescent="0.35">
      <c r="A18" s="104"/>
      <c r="B18" s="103"/>
      <c r="C18" s="105"/>
      <c r="D18" s="105"/>
      <c r="E18" s="103"/>
      <c r="F18" s="106" t="str">
        <f>IFERROR(VLOOKUP(E18,Costs[],2,FALSE),"")</f>
        <v/>
      </c>
      <c r="G18" s="107"/>
      <c r="H18" s="108"/>
      <c r="I18" s="108"/>
      <c r="J18" s="42"/>
      <c r="K18" s="43">
        <f t="shared" si="0"/>
        <v>0</v>
      </c>
      <c r="L18" s="113"/>
      <c r="M18" s="151"/>
      <c r="N18" s="152"/>
      <c r="O18" s="152"/>
      <c r="P18" s="155"/>
    </row>
    <row r="19" spans="1:16" ht="13.5" customHeight="1" x14ac:dyDescent="0.35">
      <c r="A19" s="104"/>
      <c r="B19" s="103"/>
      <c r="C19" s="105"/>
      <c r="D19" s="105"/>
      <c r="E19" s="103"/>
      <c r="F19" s="106" t="str">
        <f>IFERROR(VLOOKUP(E19,Costs[],2,FALSE),"")</f>
        <v/>
      </c>
      <c r="G19" s="107"/>
      <c r="H19" s="108"/>
      <c r="I19" s="108"/>
      <c r="J19" s="42"/>
      <c r="K19" s="43">
        <f t="shared" si="0"/>
        <v>0</v>
      </c>
      <c r="L19" s="113"/>
      <c r="M19" s="151"/>
      <c r="N19" s="152"/>
      <c r="O19" s="152"/>
      <c r="P19" s="155"/>
    </row>
    <row r="20" spans="1:16" ht="13.5" customHeight="1" x14ac:dyDescent="0.35">
      <c r="A20" s="109"/>
      <c r="B20" s="110"/>
      <c r="C20" s="105"/>
      <c r="D20" s="105"/>
      <c r="E20" s="110"/>
      <c r="F20" s="106" t="str">
        <f>IFERROR(VLOOKUP(E20,Costs[],2,FALSE),"")</f>
        <v/>
      </c>
      <c r="G20" s="107"/>
      <c r="H20" s="108"/>
      <c r="I20" s="108"/>
      <c r="J20" s="42"/>
      <c r="K20" s="43">
        <f>IFERROR((((F20*G20)*H20)*I20)/D20,0)</f>
        <v>0</v>
      </c>
      <c r="L20" s="113"/>
      <c r="M20" s="151"/>
      <c r="N20" s="153">
        <f>SUM(N8:N19)</f>
        <v>0</v>
      </c>
      <c r="O20" s="153">
        <f>SUM(O8:O19)</f>
        <v>0</v>
      </c>
      <c r="P20" s="155"/>
    </row>
    <row r="21" spans="1:16" x14ac:dyDescent="0.35">
      <c r="B21" s="19"/>
      <c r="C21" s="20"/>
      <c r="D21" s="20"/>
      <c r="E21" s="20"/>
      <c r="F21" s="21"/>
      <c r="G21" s="22"/>
      <c r="H21" s="23"/>
      <c r="I21" s="23"/>
      <c r="K21" s="24"/>
      <c r="P21" s="150"/>
    </row>
    <row r="22" spans="1:16" x14ac:dyDescent="0.35">
      <c r="D22" s="20"/>
      <c r="G22" s="22"/>
      <c r="H22" s="23"/>
      <c r="I22" s="23"/>
      <c r="K22" s="24"/>
      <c r="N22" s="154"/>
      <c r="P22" s="150"/>
    </row>
    <row r="23" spans="1:16" ht="23.5" customHeight="1" x14ac:dyDescent="0.35">
      <c r="A23" s="202" t="s">
        <v>14</v>
      </c>
      <c r="B23" s="203"/>
      <c r="C23" s="203"/>
      <c r="D23" s="20"/>
      <c r="G23" s="22"/>
      <c r="H23" s="23"/>
      <c r="I23" s="23"/>
      <c r="K23" s="24"/>
      <c r="M23" s="190" t="s">
        <v>105</v>
      </c>
      <c r="N23" s="204"/>
      <c r="O23" s="204"/>
      <c r="P23" s="204"/>
    </row>
    <row r="24" spans="1:16" ht="72.5" x14ac:dyDescent="0.35">
      <c r="A24" s="33" t="s">
        <v>15</v>
      </c>
      <c r="B24" s="34" t="s">
        <v>16</v>
      </c>
      <c r="C24" s="88" t="s">
        <v>17</v>
      </c>
      <c r="D24" s="88" t="s">
        <v>18</v>
      </c>
      <c r="E24" s="88" t="s">
        <v>19</v>
      </c>
      <c r="F24" s="97" t="s">
        <v>20</v>
      </c>
      <c r="G24" s="97" t="s">
        <v>108</v>
      </c>
      <c r="H24" s="97" t="s">
        <v>22</v>
      </c>
      <c r="I24" s="97" t="s">
        <v>23</v>
      </c>
      <c r="J24" s="37" t="s">
        <v>11</v>
      </c>
      <c r="K24" s="93" t="s">
        <v>24</v>
      </c>
      <c r="L24" s="97" t="s">
        <v>25</v>
      </c>
      <c r="M24" s="90" t="s">
        <v>107</v>
      </c>
      <c r="N24" s="90" t="s">
        <v>124</v>
      </c>
      <c r="O24" s="139" t="s">
        <v>123</v>
      </c>
      <c r="P24" s="139" t="s">
        <v>106</v>
      </c>
    </row>
    <row r="25" spans="1:16" x14ac:dyDescent="0.35">
      <c r="A25" s="109"/>
      <c r="B25" s="110"/>
      <c r="C25" s="105"/>
      <c r="D25" s="105"/>
      <c r="E25" s="105"/>
      <c r="F25" s="111"/>
      <c r="G25" s="107"/>
      <c r="H25" s="108"/>
      <c r="I25" s="108"/>
      <c r="J25" s="42"/>
      <c r="K25" s="43">
        <f t="shared" si="0"/>
        <v>0</v>
      </c>
      <c r="L25" s="110"/>
      <c r="M25" s="155"/>
      <c r="N25" s="156"/>
      <c r="O25" s="156"/>
      <c r="P25" s="155"/>
    </row>
    <row r="26" spans="1:16" x14ac:dyDescent="0.35">
      <c r="A26" s="103"/>
      <c r="B26" s="103"/>
      <c r="C26" s="105"/>
      <c r="D26" s="105"/>
      <c r="E26" s="105"/>
      <c r="F26" s="111"/>
      <c r="G26" s="107"/>
      <c r="H26" s="108"/>
      <c r="I26" s="108"/>
      <c r="J26" s="42"/>
      <c r="K26" s="43">
        <f>IFERROR((((F26*G26)*H26)*I26)/D26,0)</f>
        <v>0</v>
      </c>
      <c r="L26" s="110"/>
      <c r="M26" s="155"/>
      <c r="N26" s="156"/>
      <c r="O26" s="156"/>
      <c r="P26" s="155"/>
    </row>
    <row r="27" spans="1:16" x14ac:dyDescent="0.35">
      <c r="A27" s="109"/>
      <c r="B27" s="110"/>
      <c r="C27" s="105"/>
      <c r="D27" s="105"/>
      <c r="E27" s="105"/>
      <c r="F27" s="111"/>
      <c r="G27" s="107"/>
      <c r="H27" s="108"/>
      <c r="I27" s="108"/>
      <c r="J27" s="42"/>
      <c r="K27" s="43">
        <f t="shared" si="0"/>
        <v>0</v>
      </c>
      <c r="L27" s="110"/>
      <c r="M27" s="155"/>
      <c r="N27" s="156"/>
      <c r="O27" s="156"/>
      <c r="P27" s="155"/>
    </row>
    <row r="28" spans="1:16" x14ac:dyDescent="0.35">
      <c r="A28" s="103"/>
      <c r="B28" s="103"/>
      <c r="C28" s="105"/>
      <c r="D28" s="105"/>
      <c r="E28" s="105"/>
      <c r="F28" s="111"/>
      <c r="G28" s="107"/>
      <c r="H28" s="108"/>
      <c r="I28" s="108"/>
      <c r="J28" s="42"/>
      <c r="K28" s="43">
        <f>IFERROR((((F28*G28)*H28)*I28)/D28,0)</f>
        <v>0</v>
      </c>
      <c r="L28" s="110"/>
      <c r="M28" s="155"/>
      <c r="N28" s="156"/>
      <c r="O28" s="156"/>
      <c r="P28" s="155"/>
    </row>
    <row r="29" spans="1:16" x14ac:dyDescent="0.35">
      <c r="A29" s="109"/>
      <c r="B29" s="110"/>
      <c r="C29" s="105"/>
      <c r="D29" s="105"/>
      <c r="E29" s="105"/>
      <c r="F29" s="111"/>
      <c r="G29" s="107"/>
      <c r="H29" s="108"/>
      <c r="I29" s="108"/>
      <c r="J29" s="42"/>
      <c r="K29" s="43">
        <f t="shared" ref="K29:K31" si="1">IFERROR((((F29*G29)*H29)*I29)/D29,0)</f>
        <v>0</v>
      </c>
      <c r="L29" s="110"/>
      <c r="M29" s="155"/>
      <c r="N29" s="156"/>
      <c r="O29" s="156"/>
      <c r="P29" s="155"/>
    </row>
    <row r="30" spans="1:16" x14ac:dyDescent="0.35">
      <c r="A30" s="109"/>
      <c r="B30" s="110"/>
      <c r="C30" s="105"/>
      <c r="D30" s="138"/>
      <c r="E30" s="105"/>
      <c r="F30" s="111"/>
      <c r="G30" s="107"/>
      <c r="H30" s="108"/>
      <c r="I30" s="108"/>
      <c r="J30" s="42"/>
      <c r="K30" s="43">
        <f t="shared" si="1"/>
        <v>0</v>
      </c>
      <c r="L30" s="110"/>
      <c r="M30" s="155"/>
      <c r="N30" s="156"/>
      <c r="O30" s="156"/>
      <c r="P30" s="155"/>
    </row>
    <row r="31" spans="1:16" x14ac:dyDescent="0.35">
      <c r="A31" s="109"/>
      <c r="B31" s="110"/>
      <c r="C31" s="105"/>
      <c r="D31" s="105"/>
      <c r="E31" s="105"/>
      <c r="F31" s="111"/>
      <c r="G31" s="107"/>
      <c r="H31" s="108"/>
      <c r="I31" s="108"/>
      <c r="J31" s="42"/>
      <c r="K31" s="43">
        <f t="shared" si="1"/>
        <v>0</v>
      </c>
      <c r="L31" s="110"/>
      <c r="M31" s="155"/>
      <c r="N31" s="157">
        <f>SUM(N25:N30)</f>
        <v>0</v>
      </c>
      <c r="O31" s="157">
        <f>SUM(O25:O30)</f>
        <v>0</v>
      </c>
      <c r="P31" s="155"/>
    </row>
    <row r="32" spans="1:16" x14ac:dyDescent="0.35">
      <c r="A32" s="26"/>
      <c r="P32" s="150"/>
    </row>
    <row r="33" spans="1:16" ht="15" thickBot="1" x14ac:dyDescent="0.4">
      <c r="H33" s="199" t="s">
        <v>26</v>
      </c>
      <c r="I33" s="200"/>
      <c r="J33" s="201"/>
      <c r="K33" s="29">
        <f>SUM(K7:K28)</f>
        <v>0</v>
      </c>
      <c r="P33" s="150"/>
    </row>
    <row r="34" spans="1:16" ht="22" customHeight="1" thickTop="1" x14ac:dyDescent="0.35">
      <c r="A34" s="27"/>
      <c r="M34" s="190" t="s">
        <v>109</v>
      </c>
      <c r="N34" s="191"/>
      <c r="O34" s="191"/>
      <c r="P34" s="192"/>
    </row>
    <row r="35" spans="1:16" ht="34" customHeight="1" x14ac:dyDescent="0.35">
      <c r="A35" s="28"/>
      <c r="B35" s="28"/>
      <c r="D35" s="15"/>
      <c r="E35" s="15"/>
      <c r="F35" s="15"/>
      <c r="G35" s="15"/>
      <c r="H35" s="15"/>
      <c r="I35" s="98" t="s">
        <v>27</v>
      </c>
      <c r="J35" s="39" t="s">
        <v>11</v>
      </c>
      <c r="K35" s="99" t="s">
        <v>28</v>
      </c>
      <c r="L35" s="88" t="s">
        <v>110</v>
      </c>
      <c r="M35" s="101" t="s">
        <v>107</v>
      </c>
      <c r="N35" s="101" t="s">
        <v>124</v>
      </c>
      <c r="O35" s="142" t="s">
        <v>123</v>
      </c>
      <c r="P35" s="141" t="s">
        <v>125</v>
      </c>
    </row>
    <row r="36" spans="1:16" x14ac:dyDescent="0.35">
      <c r="A36" s="28"/>
      <c r="B36" s="28"/>
      <c r="I36" s="104" t="s">
        <v>29</v>
      </c>
      <c r="J36" s="42"/>
      <c r="K36" s="43">
        <v>0</v>
      </c>
      <c r="L36" s="110"/>
      <c r="M36" s="155"/>
      <c r="N36" s="156"/>
      <c r="O36" s="156"/>
      <c r="P36" s="155"/>
    </row>
    <row r="37" spans="1:16" x14ac:dyDescent="0.35">
      <c r="A37" s="28"/>
      <c r="B37" s="28"/>
      <c r="I37" s="104"/>
      <c r="J37" s="42"/>
      <c r="K37" s="43">
        <v>0</v>
      </c>
      <c r="L37" s="103"/>
      <c r="M37" s="155"/>
      <c r="N37" s="156"/>
      <c r="O37" s="156"/>
      <c r="P37" s="155"/>
    </row>
    <row r="38" spans="1:16" x14ac:dyDescent="0.35">
      <c r="A38" s="28"/>
      <c r="B38" s="28"/>
      <c r="I38" s="104"/>
      <c r="J38" s="42"/>
      <c r="K38" s="43">
        <v>0</v>
      </c>
      <c r="L38" s="103"/>
      <c r="M38" s="155"/>
      <c r="N38" s="156"/>
      <c r="O38" s="156"/>
      <c r="P38" s="155"/>
    </row>
    <row r="39" spans="1:16" x14ac:dyDescent="0.35">
      <c r="A39" s="28"/>
      <c r="B39" s="28"/>
      <c r="I39" s="104"/>
      <c r="J39" s="42"/>
      <c r="K39" s="43">
        <v>0</v>
      </c>
      <c r="L39" s="103"/>
      <c r="M39" s="155"/>
      <c r="N39" s="156"/>
      <c r="O39" s="156"/>
      <c r="P39" s="155"/>
    </row>
    <row r="40" spans="1:16" x14ac:dyDescent="0.35">
      <c r="A40" s="28"/>
      <c r="B40" s="28"/>
      <c r="I40" s="104"/>
      <c r="J40" s="42"/>
      <c r="K40" s="43">
        <v>0</v>
      </c>
      <c r="L40" s="103"/>
      <c r="M40" s="155"/>
      <c r="N40" s="156"/>
      <c r="O40" s="156"/>
      <c r="P40" s="155"/>
    </row>
    <row r="41" spans="1:16" x14ac:dyDescent="0.35">
      <c r="A41" s="28"/>
      <c r="B41" s="28"/>
      <c r="I41" s="104"/>
      <c r="J41" s="42"/>
      <c r="K41" s="43">
        <v>0</v>
      </c>
      <c r="L41" s="103"/>
      <c r="M41" s="155"/>
      <c r="N41" s="156"/>
      <c r="O41" s="156"/>
      <c r="P41" s="155"/>
    </row>
    <row r="42" spans="1:16" x14ac:dyDescent="0.35">
      <c r="A42" s="28"/>
      <c r="B42" s="28"/>
      <c r="I42" s="104"/>
      <c r="J42" s="42"/>
      <c r="K42" s="43">
        <v>0</v>
      </c>
      <c r="L42" s="103"/>
      <c r="M42" s="155"/>
      <c r="N42" s="156"/>
      <c r="O42" s="156"/>
      <c r="P42" s="155"/>
    </row>
    <row r="43" spans="1:16" x14ac:dyDescent="0.35">
      <c r="A43" s="28"/>
      <c r="B43" s="28"/>
      <c r="I43" s="104"/>
      <c r="J43" s="42"/>
      <c r="K43" s="43">
        <v>0</v>
      </c>
      <c r="L43" s="110"/>
      <c r="M43" s="155"/>
      <c r="N43" s="156"/>
      <c r="O43" s="156"/>
      <c r="P43" s="155"/>
    </row>
    <row r="44" spans="1:16" x14ac:dyDescent="0.35">
      <c r="A44" s="28"/>
      <c r="B44" s="28"/>
      <c r="I44" s="104"/>
      <c r="J44" s="42"/>
      <c r="K44" s="43">
        <v>0</v>
      </c>
      <c r="L44" s="110"/>
      <c r="M44" s="155"/>
      <c r="N44" s="156"/>
      <c r="O44" s="156"/>
      <c r="P44" s="155"/>
    </row>
    <row r="45" spans="1:16" x14ac:dyDescent="0.35">
      <c r="A45" s="28"/>
      <c r="B45" s="28"/>
      <c r="I45" s="104"/>
      <c r="J45" s="42"/>
      <c r="K45" s="43">
        <v>0</v>
      </c>
      <c r="L45" s="110"/>
      <c r="M45" s="155"/>
      <c r="N45" s="156"/>
      <c r="O45" s="156"/>
      <c r="P45" s="155"/>
    </row>
    <row r="46" spans="1:16" x14ac:dyDescent="0.35">
      <c r="I46" s="104"/>
      <c r="J46" s="42"/>
      <c r="K46" s="43">
        <v>0</v>
      </c>
      <c r="L46" s="110"/>
      <c r="M46" s="155"/>
      <c r="N46" s="156"/>
      <c r="O46" s="156"/>
      <c r="P46" s="155"/>
    </row>
    <row r="47" spans="1:16" x14ac:dyDescent="0.35">
      <c r="I47" s="104"/>
      <c r="J47" s="42"/>
      <c r="K47" s="43">
        <v>0</v>
      </c>
      <c r="L47" s="110"/>
      <c r="M47" s="155"/>
      <c r="N47" s="156"/>
      <c r="O47" s="156"/>
      <c r="P47" s="155"/>
    </row>
    <row r="48" spans="1:16" x14ac:dyDescent="0.35">
      <c r="I48" s="104"/>
      <c r="J48" s="42"/>
      <c r="K48" s="43">
        <v>0</v>
      </c>
      <c r="L48" s="110"/>
      <c r="M48" s="158"/>
      <c r="N48" s="156"/>
      <c r="O48" s="156"/>
      <c r="P48" s="155"/>
    </row>
    <row r="49" spans="9:16" x14ac:dyDescent="0.35">
      <c r="I49" s="143"/>
      <c r="J49" s="144"/>
      <c r="K49" s="43">
        <v>0</v>
      </c>
      <c r="L49" s="145"/>
      <c r="M49" s="155"/>
      <c r="N49" s="153">
        <f>SUBTOTAL(109,N36:N48)</f>
        <v>0</v>
      </c>
      <c r="O49" s="153">
        <f>SUBTOTAL(109,O36:O48)</f>
        <v>0</v>
      </c>
      <c r="P49" s="155"/>
    </row>
    <row r="50" spans="9:16" ht="15" thickBot="1" x14ac:dyDescent="0.4">
      <c r="I50" s="147" t="s">
        <v>30</v>
      </c>
      <c r="J50" s="44"/>
      <c r="K50" s="146">
        <f>SUM(K36:K49)</f>
        <v>0</v>
      </c>
      <c r="P50" s="159"/>
    </row>
    <row r="51" spans="9:16" ht="15" thickTop="1" x14ac:dyDescent="0.35">
      <c r="M51" s="139" t="s">
        <v>126</v>
      </c>
      <c r="N51" s="139" t="s">
        <v>124</v>
      </c>
      <c r="O51" s="139" t="s">
        <v>123</v>
      </c>
      <c r="P51" s="150"/>
    </row>
    <row r="52" spans="9:16" ht="15" thickBot="1" x14ac:dyDescent="0.4">
      <c r="I52" s="7" t="s">
        <v>31</v>
      </c>
      <c r="J52" s="9"/>
      <c r="K52" s="30">
        <f>K33+K50</f>
        <v>0</v>
      </c>
      <c r="M52" s="148" t="s">
        <v>122</v>
      </c>
      <c r="N52" s="149">
        <f>SUM(N20+N31+N49)</f>
        <v>0</v>
      </c>
      <c r="O52" s="149">
        <f>SUM(O20+O31+O49)</f>
        <v>0</v>
      </c>
      <c r="P52" s="150"/>
    </row>
    <row r="53" spans="9:16" ht="15" thickTop="1" x14ac:dyDescent="0.35"/>
  </sheetData>
  <protectedRanges>
    <protectedRange sqref="H33:K33 A7:B7 A24:B24 D35:I35 I50:K50 J52:K52 K8:K20 F8:F20 F25:F31 K25:K31 K35:K49" name="Locked cells_1"/>
  </protectedRanges>
  <mergeCells count="7">
    <mergeCell ref="M34:P34"/>
    <mergeCell ref="A1:L2"/>
    <mergeCell ref="B4:E4"/>
    <mergeCell ref="M6:P6"/>
    <mergeCell ref="A23:C23"/>
    <mergeCell ref="M23:P23"/>
    <mergeCell ref="H33:J33"/>
  </mergeCells>
  <dataValidations count="1">
    <dataValidation type="list" allowBlank="1" showInputMessage="1" showErrorMessage="1" sqref="B8:B20" xr:uid="{0BB90C04-C7E9-4D27-A577-8F34FAA5012A}">
      <formula1>"Spring,Summer,Autumn"</formula1>
    </dataValidation>
  </dataValidations>
  <pageMargins left="0.7" right="0.7" top="0.75" bottom="0.75" header="0.3" footer="0.3"/>
  <ignoredErrors>
    <ignoredError sqref="N49:O53 N20:O21" unlockedFormula="1"/>
  </ignoredErrors>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421E1A95-B2F2-4E22-91F3-51A766D19C0B}">
          <x14:formula1>
            <xm:f>'Costs'!$A$2:$A$4</xm:f>
          </x14:formula1>
          <xm:sqref>E8:E20</xm:sqref>
        </x14:dataValidation>
        <x14:dataValidation type="list" allowBlank="1" showInputMessage="1" showErrorMessage="1" xr:uid="{59B62DC0-C21B-41FE-9B38-A4C28D4BF029}">
          <x14:formula1>
            <xm:f>'Costs'!$D$2:$D$4</xm:f>
          </x14:formula1>
          <xm:sqref>B25:B31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225" t="s">
        <v>0</v>
      </c>
      <c r="B2" s="226"/>
      <c r="C2" s="226"/>
      <c r="D2" s="226"/>
      <c r="E2" s="226"/>
      <c r="F2" s="226"/>
      <c r="G2" s="226"/>
      <c r="H2" s="226"/>
      <c r="I2" s="226"/>
      <c r="J2" s="226"/>
      <c r="K2" s="226"/>
    </row>
    <row r="3" spans="1:11" ht="15" customHeight="1" x14ac:dyDescent="0.35">
      <c r="A3" s="227"/>
      <c r="B3" s="228"/>
      <c r="C3" s="228"/>
      <c r="D3" s="228"/>
      <c r="E3" s="228"/>
      <c r="F3" s="228"/>
      <c r="G3" s="228"/>
      <c r="H3" s="228"/>
      <c r="I3" s="228"/>
      <c r="J3" s="228"/>
      <c r="K3" s="228"/>
    </row>
    <row r="4" spans="1:11" ht="15" thickBot="1" x14ac:dyDescent="0.4">
      <c r="A4" s="229"/>
      <c r="B4" s="230"/>
      <c r="C4" s="230"/>
      <c r="D4" s="230"/>
      <c r="E4" s="230"/>
      <c r="F4" s="230"/>
      <c r="G4" s="230"/>
      <c r="H4" s="230"/>
      <c r="I4" s="230"/>
      <c r="J4" s="230"/>
      <c r="K4" s="230"/>
    </row>
    <row r="6" spans="1:11" ht="15" thickBot="1" x14ac:dyDescent="0.4"/>
    <row r="7" spans="1:11" ht="24" thickBot="1" x14ac:dyDescent="0.6">
      <c r="A7" s="1" t="s">
        <v>83</v>
      </c>
      <c r="B7" s="231" t="s">
        <v>1</v>
      </c>
      <c r="C7" s="232"/>
      <c r="D7" s="233"/>
      <c r="E7" s="12"/>
      <c r="F7" s="12"/>
      <c r="G7" s="12"/>
      <c r="H7" s="12"/>
      <c r="I7" s="12"/>
      <c r="J7" s="12"/>
      <c r="K7" s="12"/>
    </row>
    <row r="9" spans="1:11" ht="28.9" customHeight="1" x14ac:dyDescent="0.35">
      <c r="A9" s="234" t="s">
        <v>84</v>
      </c>
      <c r="B9" s="238" t="s">
        <v>62</v>
      </c>
      <c r="C9" s="236" t="s">
        <v>85</v>
      </c>
      <c r="D9" s="236"/>
      <c r="E9" s="215" t="s">
        <v>86</v>
      </c>
      <c r="F9" s="237" t="s">
        <v>87</v>
      </c>
      <c r="G9" s="215" t="s">
        <v>88</v>
      </c>
      <c r="H9" s="215" t="s">
        <v>89</v>
      </c>
      <c r="I9" s="216"/>
      <c r="J9" s="218" t="s">
        <v>12</v>
      </c>
      <c r="K9" s="240" t="s">
        <v>13</v>
      </c>
    </row>
    <row r="10" spans="1:11" ht="25.9" customHeight="1" x14ac:dyDescent="0.35">
      <c r="A10" s="235"/>
      <c r="B10" s="239"/>
      <c r="C10" s="47" t="s">
        <v>90</v>
      </c>
      <c r="D10" s="47" t="s">
        <v>91</v>
      </c>
      <c r="E10" s="215"/>
      <c r="F10" s="237"/>
      <c r="G10" s="215"/>
      <c r="H10" s="215"/>
      <c r="I10" s="217"/>
      <c r="J10" s="218"/>
      <c r="K10" s="241"/>
    </row>
    <row r="11" spans="1:11" ht="14.65" customHeight="1" x14ac:dyDescent="0.35">
      <c r="A11" s="2"/>
      <c r="B11" s="2"/>
      <c r="C11" s="48"/>
      <c r="D11" s="48"/>
      <c r="E11" s="59"/>
      <c r="F11" s="49"/>
      <c r="G11" s="48"/>
      <c r="H11" s="48"/>
      <c r="I11" s="50"/>
      <c r="J11" s="51">
        <v>0</v>
      </c>
      <c r="K11" s="60" t="s">
        <v>100</v>
      </c>
    </row>
    <row r="12" spans="1:11" ht="43.5" x14ac:dyDescent="0.35">
      <c r="A12" s="3"/>
      <c r="B12" s="3"/>
      <c r="C12" s="48"/>
      <c r="D12" s="48"/>
      <c r="E12" s="59"/>
      <c r="F12" s="49"/>
      <c r="G12" s="48"/>
      <c r="H12" s="48"/>
      <c r="I12" s="50"/>
      <c r="J12" s="51">
        <v>0</v>
      </c>
      <c r="K12" s="53" t="s">
        <v>101</v>
      </c>
    </row>
    <row r="13" spans="1:11" x14ac:dyDescent="0.35">
      <c r="A13" s="3"/>
      <c r="B13" s="3"/>
      <c r="C13" s="48"/>
      <c r="D13" s="48"/>
      <c r="E13" s="59"/>
      <c r="F13" s="49"/>
      <c r="G13" s="48"/>
      <c r="H13" s="48"/>
      <c r="I13" s="50"/>
      <c r="J13" s="51">
        <v>0</v>
      </c>
      <c r="K13" s="53"/>
    </row>
    <row r="14" spans="1:11" x14ac:dyDescent="0.35">
      <c r="A14" s="3"/>
      <c r="B14" s="3"/>
      <c r="C14" s="48"/>
      <c r="D14" s="48"/>
      <c r="E14" s="59"/>
      <c r="F14" s="49"/>
      <c r="G14" s="48"/>
      <c r="H14" s="48"/>
      <c r="I14" s="50"/>
      <c r="J14" s="51">
        <v>0</v>
      </c>
      <c r="K14" s="53"/>
    </row>
    <row r="15" spans="1:11" x14ac:dyDescent="0.35">
      <c r="A15" s="3"/>
      <c r="B15" s="3"/>
      <c r="C15" s="48"/>
      <c r="D15" s="48"/>
      <c r="E15" s="59"/>
      <c r="F15" s="49"/>
      <c r="G15" s="48"/>
      <c r="H15" s="48"/>
      <c r="I15" s="50"/>
      <c r="J15" s="51">
        <v>0</v>
      </c>
      <c r="K15" s="54"/>
    </row>
    <row r="16" spans="1:11" x14ac:dyDescent="0.35">
      <c r="A16" s="3"/>
      <c r="B16" s="3"/>
      <c r="C16" s="48"/>
      <c r="D16" s="48"/>
      <c r="E16" s="59"/>
      <c r="F16" s="49"/>
      <c r="G16" s="48"/>
      <c r="H16" s="48"/>
      <c r="I16" s="50"/>
      <c r="J16" s="51">
        <v>0</v>
      </c>
      <c r="K16" s="54"/>
    </row>
    <row r="17" spans="1:11" x14ac:dyDescent="0.35">
      <c r="A17" s="3"/>
      <c r="B17" s="3"/>
      <c r="C17" s="48"/>
      <c r="D17" s="48"/>
      <c r="E17" s="59"/>
      <c r="F17" s="49"/>
      <c r="G17" s="48"/>
      <c r="H17" s="48"/>
      <c r="I17" s="50"/>
      <c r="J17" s="51">
        <v>0</v>
      </c>
      <c r="K17" s="54"/>
    </row>
    <row r="18" spans="1:11" x14ac:dyDescent="0.35">
      <c r="A18" s="3"/>
      <c r="B18" s="3"/>
      <c r="C18" s="48"/>
      <c r="D18" s="48"/>
      <c r="E18" s="59"/>
      <c r="F18" s="49"/>
      <c r="G18" s="48"/>
      <c r="H18" s="48"/>
      <c r="I18" s="50"/>
      <c r="J18" s="51">
        <v>0</v>
      </c>
      <c r="K18" s="54"/>
    </row>
    <row r="19" spans="1:11" x14ac:dyDescent="0.35">
      <c r="A19" s="3"/>
      <c r="B19" s="3"/>
      <c r="C19" s="48"/>
      <c r="D19" s="48"/>
      <c r="E19" s="59"/>
      <c r="F19" s="49"/>
      <c r="G19" s="48"/>
      <c r="H19" s="48"/>
      <c r="I19" s="50"/>
      <c r="J19" s="51">
        <v>0</v>
      </c>
      <c r="K19" s="54"/>
    </row>
    <row r="20" spans="1:11" x14ac:dyDescent="0.35">
      <c r="A20" s="4"/>
    </row>
    <row r="21" spans="1:11" ht="15" thickBot="1" x14ac:dyDescent="0.4">
      <c r="G21" s="199" t="s">
        <v>26</v>
      </c>
      <c r="H21" s="200"/>
      <c r="I21" s="201"/>
      <c r="J21" s="5">
        <f>SUM(J11:J19)</f>
        <v>0</v>
      </c>
    </row>
    <row r="22" spans="1:11" ht="15" thickTop="1" x14ac:dyDescent="0.35">
      <c r="A22" s="11" t="s">
        <v>94</v>
      </c>
    </row>
    <row r="23" spans="1:11" x14ac:dyDescent="0.35">
      <c r="A23" s="13" t="s">
        <v>95</v>
      </c>
      <c r="B23" s="13">
        <v>10.210000000000001</v>
      </c>
      <c r="C23" s="219" t="s">
        <v>27</v>
      </c>
      <c r="D23" s="220"/>
      <c r="E23" s="220"/>
      <c r="F23" s="220"/>
      <c r="G23" s="220"/>
      <c r="H23" s="221"/>
      <c r="I23" s="55"/>
      <c r="J23" s="56" t="s">
        <v>28</v>
      </c>
    </row>
    <row r="24" spans="1:11" x14ac:dyDescent="0.35">
      <c r="A24" s="13" t="s">
        <v>96</v>
      </c>
      <c r="B24" s="13">
        <v>11.27</v>
      </c>
      <c r="C24" s="222"/>
      <c r="D24" s="223"/>
      <c r="E24" s="223"/>
      <c r="F24" s="223"/>
      <c r="G24" s="223"/>
      <c r="H24" s="224"/>
      <c r="I24" s="50"/>
      <c r="J24" s="57"/>
    </row>
    <row r="25" spans="1:11" x14ac:dyDescent="0.35">
      <c r="A25" s="13" t="s">
        <v>97</v>
      </c>
      <c r="B25" s="13">
        <v>14.02</v>
      </c>
      <c r="C25" s="222"/>
      <c r="D25" s="223"/>
      <c r="E25" s="223"/>
      <c r="F25" s="223"/>
      <c r="G25" s="223"/>
      <c r="H25" s="224"/>
      <c r="I25" s="50"/>
      <c r="J25" s="57"/>
    </row>
    <row r="26" spans="1:11" x14ac:dyDescent="0.35">
      <c r="A26" s="13" t="s">
        <v>98</v>
      </c>
      <c r="B26" s="13">
        <v>14.02</v>
      </c>
      <c r="C26" s="222"/>
      <c r="D26" s="223"/>
      <c r="E26" s="223"/>
      <c r="F26" s="223"/>
      <c r="G26" s="223"/>
      <c r="H26" s="224"/>
      <c r="I26" s="50"/>
      <c r="J26" s="57"/>
    </row>
    <row r="27" spans="1:11" x14ac:dyDescent="0.35">
      <c r="A27" s="13" t="s">
        <v>63</v>
      </c>
      <c r="B27" s="13">
        <v>28.44</v>
      </c>
      <c r="C27" s="222"/>
      <c r="D27" s="223"/>
      <c r="E27" s="223"/>
      <c r="F27" s="223"/>
      <c r="G27" s="223"/>
      <c r="H27" s="224"/>
      <c r="I27" s="50"/>
      <c r="J27" s="57"/>
    </row>
    <row r="28" spans="1:11" x14ac:dyDescent="0.35">
      <c r="C28" s="222"/>
      <c r="D28" s="223"/>
      <c r="E28" s="223"/>
      <c r="F28" s="223"/>
      <c r="G28" s="223"/>
      <c r="H28" s="224"/>
      <c r="I28" s="50"/>
      <c r="J28" s="57"/>
    </row>
    <row r="30" spans="1:11" ht="15" thickBot="1" x14ac:dyDescent="0.4">
      <c r="G30" s="214" t="s">
        <v>30</v>
      </c>
      <c r="H30" s="214"/>
      <c r="I30" s="214"/>
      <c r="J30" s="6">
        <f>SUM(J24:J28)</f>
        <v>0</v>
      </c>
    </row>
    <row r="31" spans="1:11" ht="15" thickTop="1" x14ac:dyDescent="0.35"/>
    <row r="32" spans="1:11" ht="15" thickBot="1" x14ac:dyDescent="0.4">
      <c r="G32" s="7" t="s">
        <v>31</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8C8AC-94A2-4FA1-B691-00AE1E2AEFC9}">
  <dimension ref="A1:P53"/>
  <sheetViews>
    <sheetView topLeftCell="H1" zoomScale="90" zoomScaleNormal="90" workbookViewId="0">
      <selection activeCell="N20" sqref="N20:O20"/>
    </sheetView>
  </sheetViews>
  <sheetFormatPr defaultColWidth="8.7265625" defaultRowHeight="14.5" x14ac:dyDescent="0.35"/>
  <cols>
    <col min="1" max="1" width="35.81640625" style="16" customWidth="1"/>
    <col min="2" max="2" width="13.7265625" style="16" customWidth="1"/>
    <col min="3" max="4" width="10.7265625" style="16" customWidth="1"/>
    <col min="5" max="5" width="18.7265625" style="16" customWidth="1"/>
    <col min="6" max="6" width="22.269531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1.90625" style="16" customWidth="1"/>
    <col min="13" max="13" width="9.453125" style="150" customWidth="1"/>
    <col min="14" max="15" width="8.7265625" style="150"/>
    <col min="16" max="16" width="43"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102</v>
      </c>
      <c r="B4" s="197" t="s">
        <v>1</v>
      </c>
      <c r="C4" s="198"/>
      <c r="D4" s="198"/>
      <c r="E4" s="198"/>
      <c r="F4" s="102" t="s">
        <v>103</v>
      </c>
      <c r="G4" s="17"/>
      <c r="H4" s="17"/>
      <c r="I4" s="17"/>
      <c r="J4" s="17"/>
      <c r="K4" s="17"/>
      <c r="L4" s="17"/>
    </row>
    <row r="5" spans="1:16" ht="5" customHeight="1" x14ac:dyDescent="0.35"/>
    <row r="6" spans="1:16" ht="18.5" customHeight="1" x14ac:dyDescent="0.35">
      <c r="M6" s="190" t="s">
        <v>105</v>
      </c>
      <c r="N6" s="192"/>
      <c r="O6" s="192"/>
      <c r="P6" s="192"/>
    </row>
    <row r="7" spans="1:16" ht="75" customHeight="1" x14ac:dyDescent="0.35">
      <c r="A7" s="31" t="s">
        <v>2</v>
      </c>
      <c r="B7" s="32" t="s">
        <v>3</v>
      </c>
      <c r="C7" s="89" t="s">
        <v>4</v>
      </c>
      <c r="D7" s="89" t="s">
        <v>5</v>
      </c>
      <c r="E7" s="89" t="s">
        <v>6</v>
      </c>
      <c r="F7" s="91" t="s">
        <v>114</v>
      </c>
      <c r="G7" s="89" t="s">
        <v>104</v>
      </c>
      <c r="H7" s="89" t="s">
        <v>9</v>
      </c>
      <c r="I7" s="89" t="s">
        <v>10</v>
      </c>
      <c r="J7" s="45" t="s">
        <v>11</v>
      </c>
      <c r="K7" s="92" t="s">
        <v>12</v>
      </c>
      <c r="L7" s="100" t="s">
        <v>13</v>
      </c>
      <c r="M7" s="101" t="s">
        <v>107</v>
      </c>
      <c r="N7" s="101" t="s">
        <v>124</v>
      </c>
      <c r="O7" s="142" t="s">
        <v>123</v>
      </c>
      <c r="P7" s="141" t="s">
        <v>125</v>
      </c>
    </row>
    <row r="8" spans="1:16" ht="14.5" customHeight="1" x14ac:dyDescent="0.35">
      <c r="A8" s="104"/>
      <c r="B8" s="103"/>
      <c r="C8" s="105"/>
      <c r="D8" s="105"/>
      <c r="E8" s="103"/>
      <c r="F8" s="106"/>
      <c r="G8" s="107"/>
      <c r="H8" s="108"/>
      <c r="I8" s="108"/>
      <c r="J8" s="42"/>
      <c r="K8" s="43">
        <f t="shared" ref="K8:K27" si="0">IFERROR((((F8*G8)*H8)*I8)/D8,0)</f>
        <v>0</v>
      </c>
      <c r="L8" s="113"/>
      <c r="M8" s="151"/>
      <c r="N8" s="152"/>
      <c r="O8" s="152"/>
      <c r="P8" s="155"/>
    </row>
    <row r="9" spans="1:16" ht="14.5" customHeight="1" x14ac:dyDescent="0.35">
      <c r="A9" s="104"/>
      <c r="B9" s="103"/>
      <c r="C9" s="105"/>
      <c r="D9" s="105"/>
      <c r="E9" s="103"/>
      <c r="F9" s="106" t="str">
        <f>IFERROR(VLOOKUP(E9,Costs[],2,FALSE),"")</f>
        <v/>
      </c>
      <c r="G9" s="107"/>
      <c r="H9" s="108"/>
      <c r="I9" s="108"/>
      <c r="J9" s="42"/>
      <c r="K9" s="43">
        <f t="shared" si="0"/>
        <v>0</v>
      </c>
      <c r="L9" s="113"/>
      <c r="M9" s="151"/>
      <c r="N9" s="152"/>
      <c r="O9" s="152"/>
      <c r="P9" s="155"/>
    </row>
    <row r="10" spans="1:16" ht="14.5" customHeight="1" x14ac:dyDescent="0.35">
      <c r="A10" s="104"/>
      <c r="B10" s="103"/>
      <c r="C10" s="105"/>
      <c r="D10" s="105"/>
      <c r="E10" s="103"/>
      <c r="F10" s="106" t="str">
        <f>IFERROR(VLOOKUP(E10,Costs[],2,FALSE),"")</f>
        <v/>
      </c>
      <c r="G10" s="107"/>
      <c r="H10" s="108"/>
      <c r="I10" s="108"/>
      <c r="J10" s="42"/>
      <c r="K10" s="43">
        <f t="shared" si="0"/>
        <v>0</v>
      </c>
      <c r="L10" s="113"/>
      <c r="M10" s="151"/>
      <c r="N10" s="152"/>
      <c r="O10" s="152"/>
      <c r="P10" s="155"/>
    </row>
    <row r="11" spans="1:16" ht="14.5" customHeight="1" x14ac:dyDescent="0.35">
      <c r="A11" s="104"/>
      <c r="B11" s="103"/>
      <c r="C11" s="105"/>
      <c r="D11" s="105"/>
      <c r="E11" s="103"/>
      <c r="F11" s="106" t="str">
        <f>IFERROR(VLOOKUP(E11,Costs[],2,FALSE),"")</f>
        <v/>
      </c>
      <c r="G11" s="107"/>
      <c r="H11" s="108"/>
      <c r="I11" s="108"/>
      <c r="J11" s="42"/>
      <c r="K11" s="43">
        <f t="shared" si="0"/>
        <v>0</v>
      </c>
      <c r="L11" s="113"/>
      <c r="M11" s="151"/>
      <c r="N11" s="152"/>
      <c r="O11" s="152"/>
      <c r="P11" s="155"/>
    </row>
    <row r="12" spans="1:16" ht="14.5" customHeight="1" x14ac:dyDescent="0.35">
      <c r="A12" s="104"/>
      <c r="B12" s="103"/>
      <c r="C12" s="105"/>
      <c r="D12" s="105"/>
      <c r="E12" s="103"/>
      <c r="F12" s="106" t="str">
        <f>IFERROR(VLOOKUP(E12,Costs[],2,FALSE),"")</f>
        <v/>
      </c>
      <c r="G12" s="107"/>
      <c r="H12" s="108"/>
      <c r="I12" s="108"/>
      <c r="J12" s="42"/>
      <c r="K12" s="43">
        <f t="shared" si="0"/>
        <v>0</v>
      </c>
      <c r="L12" s="113"/>
      <c r="M12" s="151"/>
      <c r="N12" s="152"/>
      <c r="O12" s="152"/>
      <c r="P12" s="155"/>
    </row>
    <row r="13" spans="1:16" ht="14.5" customHeight="1" x14ac:dyDescent="0.35">
      <c r="A13" s="104"/>
      <c r="B13" s="103"/>
      <c r="C13" s="105"/>
      <c r="D13" s="105"/>
      <c r="E13" s="103"/>
      <c r="F13" s="106" t="str">
        <f>IFERROR(VLOOKUP(E13,Costs[],2,FALSE),"")</f>
        <v/>
      </c>
      <c r="G13" s="107"/>
      <c r="H13" s="108"/>
      <c r="I13" s="108"/>
      <c r="J13" s="42"/>
      <c r="K13" s="43">
        <f t="shared" si="0"/>
        <v>0</v>
      </c>
      <c r="L13" s="113"/>
      <c r="M13" s="151"/>
      <c r="N13" s="152"/>
      <c r="O13" s="152"/>
      <c r="P13" s="155"/>
    </row>
    <row r="14" spans="1:16" ht="13.5" customHeight="1" x14ac:dyDescent="0.35">
      <c r="A14" s="104"/>
      <c r="B14" s="103"/>
      <c r="C14" s="105"/>
      <c r="D14" s="105"/>
      <c r="E14" s="103"/>
      <c r="F14" s="106" t="str">
        <f>IFERROR(VLOOKUP(E14,Costs[],2,FALSE),"")</f>
        <v/>
      </c>
      <c r="G14" s="107"/>
      <c r="H14" s="108"/>
      <c r="I14" s="108"/>
      <c r="J14" s="42"/>
      <c r="K14" s="43">
        <f t="shared" si="0"/>
        <v>0</v>
      </c>
      <c r="L14" s="113"/>
      <c r="M14" s="151"/>
      <c r="N14" s="152"/>
      <c r="O14" s="152"/>
      <c r="P14" s="155"/>
    </row>
    <row r="15" spans="1:16" ht="13.5" customHeight="1" x14ac:dyDescent="0.35">
      <c r="A15" s="104"/>
      <c r="B15" s="103"/>
      <c r="C15" s="105"/>
      <c r="D15" s="105"/>
      <c r="E15" s="103"/>
      <c r="F15" s="106" t="str">
        <f>IFERROR(VLOOKUP(E15,Costs[],2,FALSE),"")</f>
        <v/>
      </c>
      <c r="G15" s="107"/>
      <c r="H15" s="108"/>
      <c r="I15" s="108"/>
      <c r="J15" s="42"/>
      <c r="K15" s="43">
        <f t="shared" si="0"/>
        <v>0</v>
      </c>
      <c r="L15" s="113"/>
      <c r="M15" s="151"/>
      <c r="N15" s="152"/>
      <c r="O15" s="152"/>
      <c r="P15" s="155"/>
    </row>
    <row r="16" spans="1:16" ht="13.5" customHeight="1" x14ac:dyDescent="0.35">
      <c r="A16" s="104"/>
      <c r="B16" s="103"/>
      <c r="C16" s="105"/>
      <c r="D16" s="105"/>
      <c r="E16" s="103"/>
      <c r="F16" s="106" t="str">
        <f>IFERROR(VLOOKUP(E16,Costs[],2,FALSE),"")</f>
        <v/>
      </c>
      <c r="G16" s="107"/>
      <c r="H16" s="108"/>
      <c r="I16" s="108"/>
      <c r="J16" s="42"/>
      <c r="K16" s="43">
        <f t="shared" si="0"/>
        <v>0</v>
      </c>
      <c r="L16" s="113"/>
      <c r="M16" s="151"/>
      <c r="N16" s="152"/>
      <c r="O16" s="152"/>
      <c r="P16" s="155"/>
    </row>
    <row r="17" spans="1:16" ht="13.5" customHeight="1" x14ac:dyDescent="0.35">
      <c r="A17" s="104"/>
      <c r="B17" s="103"/>
      <c r="C17" s="105"/>
      <c r="D17" s="105"/>
      <c r="E17" s="103"/>
      <c r="F17" s="106" t="str">
        <f>IFERROR(VLOOKUP(E17,Costs[],2,FALSE),"")</f>
        <v/>
      </c>
      <c r="G17" s="107"/>
      <c r="H17" s="108"/>
      <c r="I17" s="108"/>
      <c r="J17" s="42"/>
      <c r="K17" s="43">
        <f t="shared" si="0"/>
        <v>0</v>
      </c>
      <c r="L17" s="113"/>
      <c r="M17" s="151"/>
      <c r="N17" s="152"/>
      <c r="O17" s="152"/>
      <c r="P17" s="155"/>
    </row>
    <row r="18" spans="1:16" ht="13.5" customHeight="1" x14ac:dyDescent="0.35">
      <c r="A18" s="104"/>
      <c r="B18" s="103"/>
      <c r="C18" s="105"/>
      <c r="D18" s="105"/>
      <c r="E18" s="103"/>
      <c r="F18" s="106" t="str">
        <f>IFERROR(VLOOKUP(E18,Costs[],2,FALSE),"")</f>
        <v/>
      </c>
      <c r="G18" s="107"/>
      <c r="H18" s="108"/>
      <c r="I18" s="108"/>
      <c r="J18" s="42"/>
      <c r="K18" s="43">
        <f t="shared" si="0"/>
        <v>0</v>
      </c>
      <c r="L18" s="113"/>
      <c r="M18" s="151"/>
      <c r="N18" s="152"/>
      <c r="O18" s="152"/>
      <c r="P18" s="155"/>
    </row>
    <row r="19" spans="1:16" ht="13.5" customHeight="1" x14ac:dyDescent="0.35">
      <c r="A19" s="104"/>
      <c r="B19" s="103"/>
      <c r="C19" s="105"/>
      <c r="D19" s="105"/>
      <c r="E19" s="103"/>
      <c r="F19" s="106" t="str">
        <f>IFERROR(VLOOKUP(E19,Costs[],2,FALSE),"")</f>
        <v/>
      </c>
      <c r="G19" s="107"/>
      <c r="H19" s="108"/>
      <c r="I19" s="108"/>
      <c r="J19" s="42"/>
      <c r="K19" s="43">
        <f t="shared" si="0"/>
        <v>0</v>
      </c>
      <c r="L19" s="113"/>
      <c r="M19" s="151"/>
      <c r="N19" s="152"/>
      <c r="O19" s="152"/>
      <c r="P19" s="155"/>
    </row>
    <row r="20" spans="1:16" ht="13.5" customHeight="1" x14ac:dyDescent="0.35">
      <c r="A20" s="109"/>
      <c r="B20" s="110"/>
      <c r="C20" s="105"/>
      <c r="D20" s="105"/>
      <c r="E20" s="110"/>
      <c r="F20" s="106" t="str">
        <f>IFERROR(VLOOKUP(E20,Costs[],2,FALSE),"")</f>
        <v/>
      </c>
      <c r="G20" s="107"/>
      <c r="H20" s="108"/>
      <c r="I20" s="108"/>
      <c r="J20" s="42"/>
      <c r="K20" s="43">
        <f>IFERROR((((F20*G20)*H20)*I20)/D20,0)</f>
        <v>0</v>
      </c>
      <c r="L20" s="113"/>
      <c r="M20" s="151"/>
      <c r="N20" s="153">
        <f>SUM(N8:N19)</f>
        <v>0</v>
      </c>
      <c r="O20" s="153">
        <f>SUM(O8:O19)</f>
        <v>0</v>
      </c>
      <c r="P20" s="155"/>
    </row>
    <row r="21" spans="1:16" x14ac:dyDescent="0.35">
      <c r="B21" s="19"/>
      <c r="C21" s="20"/>
      <c r="D21" s="20"/>
      <c r="E21" s="20"/>
      <c r="F21" s="21"/>
      <c r="G21" s="22"/>
      <c r="H21" s="23"/>
      <c r="I21" s="23"/>
      <c r="K21" s="24"/>
      <c r="P21" s="150"/>
    </row>
    <row r="22" spans="1:16" x14ac:dyDescent="0.35">
      <c r="D22" s="20"/>
      <c r="G22" s="22"/>
      <c r="H22" s="23"/>
      <c r="I22" s="23"/>
      <c r="K22" s="24"/>
      <c r="N22" s="154"/>
      <c r="P22" s="150"/>
    </row>
    <row r="23" spans="1:16" ht="23.5" customHeight="1" x14ac:dyDescent="0.35">
      <c r="A23" s="202" t="s">
        <v>14</v>
      </c>
      <c r="B23" s="203"/>
      <c r="C23" s="203"/>
      <c r="D23" s="20"/>
      <c r="G23" s="22"/>
      <c r="H23" s="23"/>
      <c r="I23" s="23"/>
      <c r="K23" s="24"/>
      <c r="M23" s="190" t="s">
        <v>105</v>
      </c>
      <c r="N23" s="204"/>
      <c r="O23" s="204"/>
      <c r="P23" s="204"/>
    </row>
    <row r="24" spans="1:16" ht="72.5" x14ac:dyDescent="0.35">
      <c r="A24" s="33" t="s">
        <v>15</v>
      </c>
      <c r="B24" s="34" t="s">
        <v>16</v>
      </c>
      <c r="C24" s="88" t="s">
        <v>17</v>
      </c>
      <c r="D24" s="88" t="s">
        <v>18</v>
      </c>
      <c r="E24" s="88" t="s">
        <v>19</v>
      </c>
      <c r="F24" s="97" t="s">
        <v>20</v>
      </c>
      <c r="G24" s="97" t="s">
        <v>108</v>
      </c>
      <c r="H24" s="97" t="s">
        <v>22</v>
      </c>
      <c r="I24" s="97" t="s">
        <v>23</v>
      </c>
      <c r="J24" s="37" t="s">
        <v>11</v>
      </c>
      <c r="K24" s="93" t="s">
        <v>24</v>
      </c>
      <c r="L24" s="97" t="s">
        <v>25</v>
      </c>
      <c r="M24" s="90" t="s">
        <v>107</v>
      </c>
      <c r="N24" s="90" t="s">
        <v>124</v>
      </c>
      <c r="O24" s="139" t="s">
        <v>123</v>
      </c>
      <c r="P24" s="139" t="s">
        <v>106</v>
      </c>
    </row>
    <row r="25" spans="1:16" x14ac:dyDescent="0.35">
      <c r="A25" s="109"/>
      <c r="B25" s="110"/>
      <c r="C25" s="105"/>
      <c r="D25" s="105"/>
      <c r="E25" s="105"/>
      <c r="F25" s="111"/>
      <c r="G25" s="107"/>
      <c r="H25" s="108"/>
      <c r="I25" s="108"/>
      <c r="J25" s="42"/>
      <c r="K25" s="43">
        <f t="shared" si="0"/>
        <v>0</v>
      </c>
      <c r="L25" s="110"/>
      <c r="M25" s="155"/>
      <c r="N25" s="156"/>
      <c r="O25" s="156"/>
      <c r="P25" s="155"/>
    </row>
    <row r="26" spans="1:16" x14ac:dyDescent="0.35">
      <c r="A26" s="103"/>
      <c r="B26" s="103"/>
      <c r="C26" s="105"/>
      <c r="D26" s="105"/>
      <c r="E26" s="105"/>
      <c r="F26" s="111"/>
      <c r="G26" s="107"/>
      <c r="H26" s="108"/>
      <c r="I26" s="108"/>
      <c r="J26" s="42"/>
      <c r="K26" s="43">
        <f>IFERROR((((F26*G26)*H26)*I26)/D26,0)</f>
        <v>0</v>
      </c>
      <c r="L26" s="110"/>
      <c r="M26" s="155"/>
      <c r="N26" s="156"/>
      <c r="O26" s="156"/>
      <c r="P26" s="155"/>
    </row>
    <row r="27" spans="1:16" x14ac:dyDescent="0.35">
      <c r="A27" s="109"/>
      <c r="B27" s="110"/>
      <c r="C27" s="105"/>
      <c r="D27" s="105"/>
      <c r="E27" s="105"/>
      <c r="F27" s="111"/>
      <c r="G27" s="107"/>
      <c r="H27" s="108"/>
      <c r="I27" s="108"/>
      <c r="J27" s="42"/>
      <c r="K27" s="43">
        <f t="shared" si="0"/>
        <v>0</v>
      </c>
      <c r="L27" s="110"/>
      <c r="M27" s="155"/>
      <c r="N27" s="156"/>
      <c r="O27" s="156"/>
      <c r="P27" s="155"/>
    </row>
    <row r="28" spans="1:16" x14ac:dyDescent="0.35">
      <c r="A28" s="103"/>
      <c r="B28" s="103"/>
      <c r="C28" s="105"/>
      <c r="D28" s="105"/>
      <c r="E28" s="105"/>
      <c r="F28" s="111"/>
      <c r="G28" s="107"/>
      <c r="H28" s="108"/>
      <c r="I28" s="108"/>
      <c r="J28" s="42"/>
      <c r="K28" s="43">
        <f>IFERROR((((F28*G28)*H28)*I28)/D28,0)</f>
        <v>0</v>
      </c>
      <c r="L28" s="110"/>
      <c r="M28" s="155"/>
      <c r="N28" s="156"/>
      <c r="O28" s="156"/>
      <c r="P28" s="155"/>
    </row>
    <row r="29" spans="1:16" x14ac:dyDescent="0.35">
      <c r="A29" s="109"/>
      <c r="B29" s="110"/>
      <c r="C29" s="105"/>
      <c r="D29" s="105"/>
      <c r="E29" s="105"/>
      <c r="F29" s="111"/>
      <c r="G29" s="107"/>
      <c r="H29" s="108"/>
      <c r="I29" s="108"/>
      <c r="J29" s="42"/>
      <c r="K29" s="43">
        <f t="shared" ref="K29:K31" si="1">IFERROR((((F29*G29)*H29)*I29)/D29,0)</f>
        <v>0</v>
      </c>
      <c r="L29" s="110"/>
      <c r="M29" s="155"/>
      <c r="N29" s="156"/>
      <c r="O29" s="156"/>
      <c r="P29" s="155"/>
    </row>
    <row r="30" spans="1:16" x14ac:dyDescent="0.35">
      <c r="A30" s="109"/>
      <c r="B30" s="110"/>
      <c r="C30" s="105"/>
      <c r="D30" s="138"/>
      <c r="E30" s="105"/>
      <c r="F30" s="111"/>
      <c r="G30" s="107"/>
      <c r="H30" s="108"/>
      <c r="I30" s="108"/>
      <c r="J30" s="42"/>
      <c r="K30" s="43">
        <f t="shared" si="1"/>
        <v>0</v>
      </c>
      <c r="L30" s="110"/>
      <c r="M30" s="155"/>
      <c r="N30" s="156"/>
      <c r="O30" s="156"/>
      <c r="P30" s="155"/>
    </row>
    <row r="31" spans="1:16" x14ac:dyDescent="0.35">
      <c r="A31" s="109"/>
      <c r="B31" s="110"/>
      <c r="C31" s="105"/>
      <c r="D31" s="105"/>
      <c r="E31" s="105"/>
      <c r="F31" s="111"/>
      <c r="G31" s="107"/>
      <c r="H31" s="108"/>
      <c r="I31" s="108"/>
      <c r="J31" s="42"/>
      <c r="K31" s="43">
        <f t="shared" si="1"/>
        <v>0</v>
      </c>
      <c r="L31" s="110"/>
      <c r="M31" s="155"/>
      <c r="N31" s="157">
        <f>SUM(N25:N30)</f>
        <v>0</v>
      </c>
      <c r="O31" s="157">
        <f>SUM(O25:O30)</f>
        <v>0</v>
      </c>
      <c r="P31" s="155"/>
    </row>
    <row r="32" spans="1:16" x14ac:dyDescent="0.35">
      <c r="A32" s="26"/>
      <c r="P32" s="150"/>
    </row>
    <row r="33" spans="1:16" ht="15" thickBot="1" x14ac:dyDescent="0.4">
      <c r="H33" s="199" t="s">
        <v>26</v>
      </c>
      <c r="I33" s="200"/>
      <c r="J33" s="201"/>
      <c r="K33" s="29">
        <f>SUM(K7:K28)</f>
        <v>0</v>
      </c>
      <c r="P33" s="150"/>
    </row>
    <row r="34" spans="1:16" ht="22" customHeight="1" thickTop="1" x14ac:dyDescent="0.35">
      <c r="A34" s="27"/>
      <c r="M34" s="190" t="s">
        <v>109</v>
      </c>
      <c r="N34" s="191"/>
      <c r="O34" s="191"/>
      <c r="P34" s="192"/>
    </row>
    <row r="35" spans="1:16" ht="34" customHeight="1" x14ac:dyDescent="0.35">
      <c r="A35" s="28"/>
      <c r="B35" s="28"/>
      <c r="D35" s="15"/>
      <c r="E35" s="15"/>
      <c r="F35" s="15"/>
      <c r="G35" s="15"/>
      <c r="H35" s="15"/>
      <c r="I35" s="98" t="s">
        <v>27</v>
      </c>
      <c r="J35" s="39" t="s">
        <v>11</v>
      </c>
      <c r="K35" s="99" t="s">
        <v>28</v>
      </c>
      <c r="L35" s="88" t="s">
        <v>110</v>
      </c>
      <c r="M35" s="101" t="s">
        <v>107</v>
      </c>
      <c r="N35" s="101" t="s">
        <v>124</v>
      </c>
      <c r="O35" s="142" t="s">
        <v>123</v>
      </c>
      <c r="P35" s="141" t="s">
        <v>125</v>
      </c>
    </row>
    <row r="36" spans="1:16" x14ac:dyDescent="0.35">
      <c r="A36" s="28"/>
      <c r="B36" s="28"/>
      <c r="I36" s="104" t="s">
        <v>29</v>
      </c>
      <c r="J36" s="42"/>
      <c r="K36" s="43">
        <v>0</v>
      </c>
      <c r="L36" s="110"/>
      <c r="M36" s="155"/>
      <c r="N36" s="156"/>
      <c r="O36" s="156"/>
      <c r="P36" s="155"/>
    </row>
    <row r="37" spans="1:16" x14ac:dyDescent="0.35">
      <c r="A37" s="28"/>
      <c r="B37" s="28"/>
      <c r="I37" s="104"/>
      <c r="J37" s="42"/>
      <c r="K37" s="43">
        <v>0</v>
      </c>
      <c r="L37" s="103"/>
      <c r="M37" s="155"/>
      <c r="N37" s="156"/>
      <c r="O37" s="156"/>
      <c r="P37" s="155"/>
    </row>
    <row r="38" spans="1:16" x14ac:dyDescent="0.35">
      <c r="A38" s="28"/>
      <c r="B38" s="28"/>
      <c r="I38" s="104"/>
      <c r="J38" s="42"/>
      <c r="K38" s="43">
        <v>0</v>
      </c>
      <c r="L38" s="103"/>
      <c r="M38" s="155"/>
      <c r="N38" s="156"/>
      <c r="O38" s="156"/>
      <c r="P38" s="155"/>
    </row>
    <row r="39" spans="1:16" x14ac:dyDescent="0.35">
      <c r="A39" s="28"/>
      <c r="B39" s="28"/>
      <c r="I39" s="104"/>
      <c r="J39" s="42"/>
      <c r="K39" s="43">
        <v>0</v>
      </c>
      <c r="L39" s="103"/>
      <c r="M39" s="155"/>
      <c r="N39" s="156"/>
      <c r="O39" s="156"/>
      <c r="P39" s="155"/>
    </row>
    <row r="40" spans="1:16" x14ac:dyDescent="0.35">
      <c r="A40" s="28"/>
      <c r="B40" s="28"/>
      <c r="I40" s="104"/>
      <c r="J40" s="42"/>
      <c r="K40" s="43">
        <v>0</v>
      </c>
      <c r="L40" s="103"/>
      <c r="M40" s="155"/>
      <c r="N40" s="156"/>
      <c r="O40" s="156"/>
      <c r="P40" s="155"/>
    </row>
    <row r="41" spans="1:16" x14ac:dyDescent="0.35">
      <c r="A41" s="28"/>
      <c r="B41" s="28"/>
      <c r="I41" s="104"/>
      <c r="J41" s="42"/>
      <c r="K41" s="43">
        <v>0</v>
      </c>
      <c r="L41" s="103"/>
      <c r="M41" s="155"/>
      <c r="N41" s="156"/>
      <c r="O41" s="156"/>
      <c r="P41" s="155"/>
    </row>
    <row r="42" spans="1:16" x14ac:dyDescent="0.35">
      <c r="A42" s="28"/>
      <c r="B42" s="28"/>
      <c r="I42" s="104"/>
      <c r="J42" s="42"/>
      <c r="K42" s="43">
        <v>0</v>
      </c>
      <c r="L42" s="103"/>
      <c r="M42" s="155"/>
      <c r="N42" s="156"/>
      <c r="O42" s="156"/>
      <c r="P42" s="155"/>
    </row>
    <row r="43" spans="1:16" x14ac:dyDescent="0.35">
      <c r="A43" s="28"/>
      <c r="B43" s="28"/>
      <c r="I43" s="104"/>
      <c r="J43" s="42"/>
      <c r="K43" s="43">
        <v>0</v>
      </c>
      <c r="L43" s="110"/>
      <c r="M43" s="155"/>
      <c r="N43" s="156"/>
      <c r="O43" s="156"/>
      <c r="P43" s="155"/>
    </row>
    <row r="44" spans="1:16" x14ac:dyDescent="0.35">
      <c r="A44" s="28"/>
      <c r="B44" s="28"/>
      <c r="I44" s="104"/>
      <c r="J44" s="42"/>
      <c r="K44" s="43">
        <v>0</v>
      </c>
      <c r="L44" s="110"/>
      <c r="M44" s="155"/>
      <c r="N44" s="156"/>
      <c r="O44" s="156"/>
      <c r="P44" s="155"/>
    </row>
    <row r="45" spans="1:16" x14ac:dyDescent="0.35">
      <c r="A45" s="28"/>
      <c r="B45" s="28"/>
      <c r="I45" s="104"/>
      <c r="J45" s="42"/>
      <c r="K45" s="43">
        <v>0</v>
      </c>
      <c r="L45" s="110"/>
      <c r="M45" s="155"/>
      <c r="N45" s="156"/>
      <c r="O45" s="156"/>
      <c r="P45" s="155"/>
    </row>
    <row r="46" spans="1:16" x14ac:dyDescent="0.35">
      <c r="I46" s="104"/>
      <c r="J46" s="42"/>
      <c r="K46" s="43">
        <v>0</v>
      </c>
      <c r="L46" s="110"/>
      <c r="M46" s="155"/>
      <c r="N46" s="156"/>
      <c r="O46" s="156"/>
      <c r="P46" s="155"/>
    </row>
    <row r="47" spans="1:16" x14ac:dyDescent="0.35">
      <c r="I47" s="104"/>
      <c r="J47" s="42"/>
      <c r="K47" s="43">
        <v>0</v>
      </c>
      <c r="L47" s="110"/>
      <c r="M47" s="155"/>
      <c r="N47" s="156"/>
      <c r="O47" s="156"/>
      <c r="P47" s="155"/>
    </row>
    <row r="48" spans="1:16" x14ac:dyDescent="0.35">
      <c r="I48" s="104"/>
      <c r="J48" s="42"/>
      <c r="K48" s="43">
        <v>0</v>
      </c>
      <c r="L48" s="110"/>
      <c r="M48" s="158"/>
      <c r="N48" s="156"/>
      <c r="O48" s="156"/>
      <c r="P48" s="155"/>
    </row>
    <row r="49" spans="9:16" x14ac:dyDescent="0.35">
      <c r="I49" s="143"/>
      <c r="J49" s="144"/>
      <c r="K49" s="43">
        <v>0</v>
      </c>
      <c r="L49" s="145"/>
      <c r="M49" s="155"/>
      <c r="N49" s="153">
        <f>SUBTOTAL(109,N36:N48)</f>
        <v>0</v>
      </c>
      <c r="O49" s="153">
        <f>SUBTOTAL(109,O36:O48)</f>
        <v>0</v>
      </c>
      <c r="P49" s="155"/>
    </row>
    <row r="50" spans="9:16" ht="15" thickBot="1" x14ac:dyDescent="0.4">
      <c r="I50" s="147" t="s">
        <v>30</v>
      </c>
      <c r="J50" s="44"/>
      <c r="K50" s="146">
        <f>SUM(K36:K49)</f>
        <v>0</v>
      </c>
      <c r="P50" s="159"/>
    </row>
    <row r="51" spans="9:16" ht="15" thickTop="1" x14ac:dyDescent="0.35">
      <c r="M51" s="139" t="s">
        <v>126</v>
      </c>
      <c r="N51" s="139" t="s">
        <v>124</v>
      </c>
      <c r="O51" s="139" t="s">
        <v>123</v>
      </c>
      <c r="P51" s="150"/>
    </row>
    <row r="52" spans="9:16" ht="15" thickBot="1" x14ac:dyDescent="0.4">
      <c r="I52" s="7" t="s">
        <v>31</v>
      </c>
      <c r="J52" s="9"/>
      <c r="K52" s="30">
        <f>K33+K50</f>
        <v>0</v>
      </c>
      <c r="M52" s="148" t="s">
        <v>122</v>
      </c>
      <c r="N52" s="149">
        <f>SUM(N20+N31+N49)</f>
        <v>0</v>
      </c>
      <c r="O52" s="149">
        <f>SUM(O20+O31+O49)</f>
        <v>0</v>
      </c>
      <c r="P52" s="150"/>
    </row>
    <row r="53" spans="9:16" ht="15" thickTop="1" x14ac:dyDescent="0.35"/>
  </sheetData>
  <protectedRanges>
    <protectedRange sqref="H33:K33 A7:B7 A24:B24 D35:I35 I50:K50 J52:K52 K8:K20 F8:F20 F25:F31 K25:K31 K35:K49" name="Locked cells_1"/>
  </protectedRanges>
  <mergeCells count="7">
    <mergeCell ref="M34:P34"/>
    <mergeCell ref="A1:L2"/>
    <mergeCell ref="B4:E4"/>
    <mergeCell ref="M6:P6"/>
    <mergeCell ref="A23:C23"/>
    <mergeCell ref="M23:P23"/>
    <mergeCell ref="H33:J33"/>
  </mergeCells>
  <dataValidations count="1">
    <dataValidation type="list" allowBlank="1" showInputMessage="1" showErrorMessage="1" sqref="B8:B20" xr:uid="{0497E146-C50E-419A-AAC6-167FBAE295AA}">
      <formula1>"Spring,Summer,Autumn"</formula1>
    </dataValidation>
  </dataValidations>
  <pageMargins left="0.7" right="0.7" top="0.75" bottom="0.75" header="0.3" footer="0.3"/>
  <ignoredErrors>
    <ignoredError sqref="N49:P53 N20:O20" unlockedFormula="1"/>
  </ignoredErrors>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EA5ACEE-309C-4231-810F-DB25B7470F9C}">
          <x14:formula1>
            <xm:f>'Costs'!$D$2:$D$4</xm:f>
          </x14:formula1>
          <xm:sqref>B25:B31</xm:sqref>
        </x14:dataValidation>
        <x14:dataValidation type="list" allowBlank="1" showInputMessage="1" showErrorMessage="1" xr:uid="{975FE6B6-B9A9-4EC8-82C4-49BA638EFCD9}">
          <x14:formula1>
            <xm:f>'Costs'!$A$2:$A$4</xm:f>
          </x14:formula1>
          <xm:sqref>E8:E20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91C2A-9DB4-404C-A28B-684068FEFBD7}">
  <dimension ref="A1:P53"/>
  <sheetViews>
    <sheetView topLeftCell="H34" zoomScale="90" zoomScaleNormal="90" workbookViewId="0">
      <selection activeCell="L60" sqref="L60"/>
    </sheetView>
  </sheetViews>
  <sheetFormatPr defaultColWidth="8.7265625" defaultRowHeight="14.5" x14ac:dyDescent="0.35"/>
  <cols>
    <col min="1" max="1" width="35.81640625" style="16" customWidth="1"/>
    <col min="2" max="2" width="13.7265625" style="16" customWidth="1"/>
    <col min="3" max="4" width="10.7265625" style="16" customWidth="1"/>
    <col min="5" max="5" width="18.7265625" style="16" customWidth="1"/>
    <col min="6" max="6" width="22.269531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1.90625" style="16" customWidth="1"/>
    <col min="13" max="13" width="9.453125" style="150" customWidth="1"/>
    <col min="14" max="15" width="8.7265625" style="150"/>
    <col min="16" max="16" width="43"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102</v>
      </c>
      <c r="B4" s="197" t="s">
        <v>1</v>
      </c>
      <c r="C4" s="198"/>
      <c r="D4" s="198"/>
      <c r="E4" s="198"/>
      <c r="F4" s="102" t="s">
        <v>103</v>
      </c>
      <c r="G4" s="17"/>
      <c r="H4" s="17"/>
      <c r="I4" s="17"/>
      <c r="J4" s="17"/>
      <c r="K4" s="17"/>
      <c r="L4" s="17"/>
    </row>
    <row r="5" spans="1:16" ht="5" customHeight="1" x14ac:dyDescent="0.35"/>
    <row r="6" spans="1:16" ht="18.5" customHeight="1" x14ac:dyDescent="0.35">
      <c r="M6" s="190" t="s">
        <v>105</v>
      </c>
      <c r="N6" s="192"/>
      <c r="O6" s="192"/>
      <c r="P6" s="192"/>
    </row>
    <row r="7" spans="1:16" ht="75" customHeight="1" x14ac:dyDescent="0.35">
      <c r="A7" s="31" t="s">
        <v>2</v>
      </c>
      <c r="B7" s="32" t="s">
        <v>3</v>
      </c>
      <c r="C7" s="89" t="s">
        <v>4</v>
      </c>
      <c r="D7" s="89" t="s">
        <v>5</v>
      </c>
      <c r="E7" s="89" t="s">
        <v>6</v>
      </c>
      <c r="F7" s="91" t="s">
        <v>114</v>
      </c>
      <c r="G7" s="89" t="s">
        <v>104</v>
      </c>
      <c r="H7" s="89" t="s">
        <v>9</v>
      </c>
      <c r="I7" s="89" t="s">
        <v>10</v>
      </c>
      <c r="J7" s="45" t="s">
        <v>11</v>
      </c>
      <c r="K7" s="92" t="s">
        <v>12</v>
      </c>
      <c r="L7" s="100" t="s">
        <v>13</v>
      </c>
      <c r="M7" s="101" t="s">
        <v>107</v>
      </c>
      <c r="N7" s="101" t="s">
        <v>124</v>
      </c>
      <c r="O7" s="142" t="s">
        <v>123</v>
      </c>
      <c r="P7" s="141" t="s">
        <v>125</v>
      </c>
    </row>
    <row r="8" spans="1:16" ht="14.5" customHeight="1" x14ac:dyDescent="0.35">
      <c r="A8" s="104"/>
      <c r="B8" s="103"/>
      <c r="C8" s="105"/>
      <c r="D8" s="105"/>
      <c r="E8" s="103"/>
      <c r="F8" s="106"/>
      <c r="G8" s="107"/>
      <c r="H8" s="108"/>
      <c r="I8" s="108"/>
      <c r="J8" s="42"/>
      <c r="K8" s="43">
        <f t="shared" ref="K8:K27" si="0">IFERROR((((F8*G8)*H8)*I8)/D8,0)</f>
        <v>0</v>
      </c>
      <c r="L8" s="113"/>
      <c r="M8" s="151"/>
      <c r="N8" s="152"/>
      <c r="O8" s="152"/>
      <c r="P8" s="155"/>
    </row>
    <row r="9" spans="1:16" ht="14.5" customHeight="1" x14ac:dyDescent="0.35">
      <c r="A9" s="104"/>
      <c r="B9" s="103"/>
      <c r="C9" s="105"/>
      <c r="D9" s="105"/>
      <c r="E9" s="103"/>
      <c r="F9" s="106" t="str">
        <f>IFERROR(VLOOKUP(E9,Costs[],2,FALSE),"")</f>
        <v/>
      </c>
      <c r="G9" s="107"/>
      <c r="H9" s="108"/>
      <c r="I9" s="108"/>
      <c r="J9" s="42"/>
      <c r="K9" s="43">
        <f t="shared" si="0"/>
        <v>0</v>
      </c>
      <c r="L9" s="113"/>
      <c r="M9" s="151"/>
      <c r="N9" s="152"/>
      <c r="O9" s="152"/>
      <c r="P9" s="155"/>
    </row>
    <row r="10" spans="1:16" ht="14.5" customHeight="1" x14ac:dyDescent="0.35">
      <c r="A10" s="104"/>
      <c r="B10" s="103"/>
      <c r="C10" s="105"/>
      <c r="D10" s="105"/>
      <c r="E10" s="103"/>
      <c r="F10" s="106" t="str">
        <f>IFERROR(VLOOKUP(E10,Costs[],2,FALSE),"")</f>
        <v/>
      </c>
      <c r="G10" s="107"/>
      <c r="H10" s="108"/>
      <c r="I10" s="108"/>
      <c r="J10" s="42"/>
      <c r="K10" s="43">
        <f t="shared" si="0"/>
        <v>0</v>
      </c>
      <c r="L10" s="113"/>
      <c r="M10" s="151"/>
      <c r="N10" s="152"/>
      <c r="O10" s="152"/>
      <c r="P10" s="155"/>
    </row>
    <row r="11" spans="1:16" ht="14.5" customHeight="1" x14ac:dyDescent="0.35">
      <c r="A11" s="104"/>
      <c r="B11" s="103"/>
      <c r="C11" s="105"/>
      <c r="D11" s="105"/>
      <c r="E11" s="103"/>
      <c r="F11" s="106" t="str">
        <f>IFERROR(VLOOKUP(E11,Costs[],2,FALSE),"")</f>
        <v/>
      </c>
      <c r="G11" s="107"/>
      <c r="H11" s="108"/>
      <c r="I11" s="108"/>
      <c r="J11" s="42"/>
      <c r="K11" s="43">
        <f t="shared" si="0"/>
        <v>0</v>
      </c>
      <c r="L11" s="113"/>
      <c r="M11" s="151"/>
      <c r="N11" s="152"/>
      <c r="O11" s="152"/>
      <c r="P11" s="155"/>
    </row>
    <row r="12" spans="1:16" ht="14.5" customHeight="1" x14ac:dyDescent="0.35">
      <c r="A12" s="104"/>
      <c r="B12" s="103"/>
      <c r="C12" s="105"/>
      <c r="D12" s="105"/>
      <c r="E12" s="103"/>
      <c r="F12" s="106" t="str">
        <f>IFERROR(VLOOKUP(E12,Costs[],2,FALSE),"")</f>
        <v/>
      </c>
      <c r="G12" s="107"/>
      <c r="H12" s="108"/>
      <c r="I12" s="108"/>
      <c r="J12" s="42"/>
      <c r="K12" s="43">
        <f t="shared" si="0"/>
        <v>0</v>
      </c>
      <c r="L12" s="113"/>
      <c r="M12" s="151"/>
      <c r="N12" s="152"/>
      <c r="O12" s="152"/>
      <c r="P12" s="155"/>
    </row>
    <row r="13" spans="1:16" ht="14.5" customHeight="1" x14ac:dyDescent="0.35">
      <c r="A13" s="104"/>
      <c r="B13" s="103"/>
      <c r="C13" s="105"/>
      <c r="D13" s="105"/>
      <c r="E13" s="103"/>
      <c r="F13" s="106" t="str">
        <f>IFERROR(VLOOKUP(E13,Costs[],2,FALSE),"")</f>
        <v/>
      </c>
      <c r="G13" s="107"/>
      <c r="H13" s="108"/>
      <c r="I13" s="108"/>
      <c r="J13" s="42"/>
      <c r="K13" s="43">
        <f t="shared" si="0"/>
        <v>0</v>
      </c>
      <c r="L13" s="113"/>
      <c r="M13" s="151"/>
      <c r="N13" s="152"/>
      <c r="O13" s="152"/>
      <c r="P13" s="155"/>
    </row>
    <row r="14" spans="1:16" ht="13.5" customHeight="1" x14ac:dyDescent="0.35">
      <c r="A14" s="104"/>
      <c r="B14" s="103"/>
      <c r="C14" s="105"/>
      <c r="D14" s="105"/>
      <c r="E14" s="103"/>
      <c r="F14" s="106" t="str">
        <f>IFERROR(VLOOKUP(E14,Costs[],2,FALSE),"")</f>
        <v/>
      </c>
      <c r="G14" s="107"/>
      <c r="H14" s="108"/>
      <c r="I14" s="108"/>
      <c r="J14" s="42"/>
      <c r="K14" s="43">
        <f t="shared" si="0"/>
        <v>0</v>
      </c>
      <c r="L14" s="113"/>
      <c r="M14" s="151"/>
      <c r="N14" s="152"/>
      <c r="O14" s="152"/>
      <c r="P14" s="155"/>
    </row>
    <row r="15" spans="1:16" ht="13.5" customHeight="1" x14ac:dyDescent="0.35">
      <c r="A15" s="104"/>
      <c r="B15" s="103"/>
      <c r="C15" s="105"/>
      <c r="D15" s="105"/>
      <c r="E15" s="103"/>
      <c r="F15" s="106" t="str">
        <f>IFERROR(VLOOKUP(E15,Costs[],2,FALSE),"")</f>
        <v/>
      </c>
      <c r="G15" s="107"/>
      <c r="H15" s="108"/>
      <c r="I15" s="108"/>
      <c r="J15" s="42"/>
      <c r="K15" s="43">
        <f t="shared" si="0"/>
        <v>0</v>
      </c>
      <c r="L15" s="113"/>
      <c r="M15" s="151"/>
      <c r="N15" s="152"/>
      <c r="O15" s="152"/>
      <c r="P15" s="155"/>
    </row>
    <row r="16" spans="1:16" ht="13.5" customHeight="1" x14ac:dyDescent="0.35">
      <c r="A16" s="104"/>
      <c r="B16" s="103"/>
      <c r="C16" s="105"/>
      <c r="D16" s="105"/>
      <c r="E16" s="103"/>
      <c r="F16" s="106" t="str">
        <f>IFERROR(VLOOKUP(E16,Costs[],2,FALSE),"")</f>
        <v/>
      </c>
      <c r="G16" s="107"/>
      <c r="H16" s="108"/>
      <c r="I16" s="108"/>
      <c r="J16" s="42"/>
      <c r="K16" s="43">
        <f t="shared" si="0"/>
        <v>0</v>
      </c>
      <c r="L16" s="113"/>
      <c r="M16" s="151"/>
      <c r="N16" s="152"/>
      <c r="O16" s="152"/>
      <c r="P16" s="155"/>
    </row>
    <row r="17" spans="1:16" ht="13.5" customHeight="1" x14ac:dyDescent="0.35">
      <c r="A17" s="104"/>
      <c r="B17" s="103"/>
      <c r="C17" s="105"/>
      <c r="D17" s="105"/>
      <c r="E17" s="103"/>
      <c r="F17" s="106" t="str">
        <f>IFERROR(VLOOKUP(E17,Costs[],2,FALSE),"")</f>
        <v/>
      </c>
      <c r="G17" s="107"/>
      <c r="H17" s="108"/>
      <c r="I17" s="108"/>
      <c r="J17" s="42"/>
      <c r="K17" s="43">
        <f t="shared" si="0"/>
        <v>0</v>
      </c>
      <c r="L17" s="113"/>
      <c r="M17" s="151"/>
      <c r="N17" s="152"/>
      <c r="O17" s="152"/>
      <c r="P17" s="155"/>
    </row>
    <row r="18" spans="1:16" ht="13.5" customHeight="1" x14ac:dyDescent="0.35">
      <c r="A18" s="104"/>
      <c r="B18" s="103"/>
      <c r="C18" s="105"/>
      <c r="D18" s="105"/>
      <c r="E18" s="103"/>
      <c r="F18" s="106" t="str">
        <f>IFERROR(VLOOKUP(E18,Costs[],2,FALSE),"")</f>
        <v/>
      </c>
      <c r="G18" s="107"/>
      <c r="H18" s="108"/>
      <c r="I18" s="108"/>
      <c r="J18" s="42"/>
      <c r="K18" s="43">
        <f t="shared" si="0"/>
        <v>0</v>
      </c>
      <c r="L18" s="113"/>
      <c r="M18" s="151"/>
      <c r="N18" s="152"/>
      <c r="O18" s="152"/>
      <c r="P18" s="155"/>
    </row>
    <row r="19" spans="1:16" ht="13.5" customHeight="1" x14ac:dyDescent="0.35">
      <c r="A19" s="104"/>
      <c r="B19" s="103"/>
      <c r="C19" s="105"/>
      <c r="D19" s="105"/>
      <c r="E19" s="103"/>
      <c r="F19" s="106" t="str">
        <f>IFERROR(VLOOKUP(E19,Costs[],2,FALSE),"")</f>
        <v/>
      </c>
      <c r="G19" s="107"/>
      <c r="H19" s="108"/>
      <c r="I19" s="108"/>
      <c r="J19" s="42"/>
      <c r="K19" s="43">
        <f t="shared" si="0"/>
        <v>0</v>
      </c>
      <c r="L19" s="113"/>
      <c r="M19" s="151"/>
      <c r="N19" s="152"/>
      <c r="O19" s="152"/>
      <c r="P19" s="155"/>
    </row>
    <row r="20" spans="1:16" ht="13.5" customHeight="1" x14ac:dyDescent="0.35">
      <c r="A20" s="109"/>
      <c r="B20" s="110"/>
      <c r="C20" s="105"/>
      <c r="D20" s="105"/>
      <c r="E20" s="110"/>
      <c r="F20" s="106" t="str">
        <f>IFERROR(VLOOKUP(E20,Costs[],2,FALSE),"")</f>
        <v/>
      </c>
      <c r="G20" s="107"/>
      <c r="H20" s="108"/>
      <c r="I20" s="108"/>
      <c r="J20" s="42"/>
      <c r="K20" s="43">
        <f>IFERROR((((F20*G20)*H20)*I20)/D20,0)</f>
        <v>0</v>
      </c>
      <c r="L20" s="113"/>
      <c r="M20" s="151"/>
      <c r="N20" s="153">
        <f>SUM(N8:N19)</f>
        <v>0</v>
      </c>
      <c r="O20" s="153">
        <f>SUM(O8:O19)</f>
        <v>0</v>
      </c>
      <c r="P20" s="155"/>
    </row>
    <row r="21" spans="1:16" x14ac:dyDescent="0.35">
      <c r="B21" s="19"/>
      <c r="C21" s="20"/>
      <c r="D21" s="20"/>
      <c r="E21" s="20"/>
      <c r="F21" s="21"/>
      <c r="G21" s="22"/>
      <c r="H21" s="23"/>
      <c r="I21" s="23"/>
      <c r="K21" s="24"/>
      <c r="P21" s="150"/>
    </row>
    <row r="22" spans="1:16" x14ac:dyDescent="0.35">
      <c r="D22" s="20"/>
      <c r="G22" s="22"/>
      <c r="H22" s="23"/>
      <c r="I22" s="23"/>
      <c r="K22" s="24"/>
      <c r="N22" s="154"/>
      <c r="P22" s="150"/>
    </row>
    <row r="23" spans="1:16" ht="23.5" customHeight="1" x14ac:dyDescent="0.35">
      <c r="A23" s="202" t="s">
        <v>14</v>
      </c>
      <c r="B23" s="203"/>
      <c r="C23" s="203"/>
      <c r="D23" s="20"/>
      <c r="G23" s="22"/>
      <c r="H23" s="23"/>
      <c r="I23" s="23"/>
      <c r="K23" s="24"/>
      <c r="M23" s="190" t="s">
        <v>105</v>
      </c>
      <c r="N23" s="204"/>
      <c r="O23" s="204"/>
      <c r="P23" s="204"/>
    </row>
    <row r="24" spans="1:16" ht="72.5" x14ac:dyDescent="0.35">
      <c r="A24" s="33" t="s">
        <v>15</v>
      </c>
      <c r="B24" s="34" t="s">
        <v>16</v>
      </c>
      <c r="C24" s="88" t="s">
        <v>17</v>
      </c>
      <c r="D24" s="88" t="s">
        <v>18</v>
      </c>
      <c r="E24" s="88" t="s">
        <v>19</v>
      </c>
      <c r="F24" s="97" t="s">
        <v>20</v>
      </c>
      <c r="G24" s="97" t="s">
        <v>108</v>
      </c>
      <c r="H24" s="97" t="s">
        <v>22</v>
      </c>
      <c r="I24" s="97" t="s">
        <v>23</v>
      </c>
      <c r="J24" s="37" t="s">
        <v>11</v>
      </c>
      <c r="K24" s="93" t="s">
        <v>24</v>
      </c>
      <c r="L24" s="97" t="s">
        <v>25</v>
      </c>
      <c r="M24" s="90" t="s">
        <v>107</v>
      </c>
      <c r="N24" s="90" t="s">
        <v>124</v>
      </c>
      <c r="O24" s="139" t="s">
        <v>123</v>
      </c>
      <c r="P24" s="139" t="s">
        <v>106</v>
      </c>
    </row>
    <row r="25" spans="1:16" x14ac:dyDescent="0.35">
      <c r="A25" s="109"/>
      <c r="B25" s="110"/>
      <c r="C25" s="105"/>
      <c r="D25" s="105"/>
      <c r="E25" s="105"/>
      <c r="F25" s="111"/>
      <c r="G25" s="107"/>
      <c r="H25" s="108"/>
      <c r="I25" s="108"/>
      <c r="J25" s="42"/>
      <c r="K25" s="43">
        <f t="shared" si="0"/>
        <v>0</v>
      </c>
      <c r="L25" s="110"/>
      <c r="M25" s="155"/>
      <c r="N25" s="156"/>
      <c r="O25" s="156"/>
      <c r="P25" s="155"/>
    </row>
    <row r="26" spans="1:16" x14ac:dyDescent="0.35">
      <c r="A26" s="103"/>
      <c r="B26" s="103"/>
      <c r="C26" s="105"/>
      <c r="D26" s="105"/>
      <c r="E26" s="105"/>
      <c r="F26" s="111"/>
      <c r="G26" s="107"/>
      <c r="H26" s="108"/>
      <c r="I26" s="108"/>
      <c r="J26" s="42"/>
      <c r="K26" s="43">
        <f>IFERROR((((F26*G26)*H26)*I26)/D26,0)</f>
        <v>0</v>
      </c>
      <c r="L26" s="110"/>
      <c r="M26" s="155"/>
      <c r="N26" s="156"/>
      <c r="O26" s="156"/>
      <c r="P26" s="155"/>
    </row>
    <row r="27" spans="1:16" x14ac:dyDescent="0.35">
      <c r="A27" s="109"/>
      <c r="B27" s="110"/>
      <c r="C27" s="105"/>
      <c r="D27" s="105"/>
      <c r="E27" s="105"/>
      <c r="F27" s="111"/>
      <c r="G27" s="107"/>
      <c r="H27" s="108"/>
      <c r="I27" s="108"/>
      <c r="J27" s="42"/>
      <c r="K27" s="43">
        <f t="shared" si="0"/>
        <v>0</v>
      </c>
      <c r="L27" s="110"/>
      <c r="M27" s="155"/>
      <c r="N27" s="156"/>
      <c r="O27" s="156"/>
      <c r="P27" s="155"/>
    </row>
    <row r="28" spans="1:16" x14ac:dyDescent="0.35">
      <c r="A28" s="103"/>
      <c r="B28" s="103"/>
      <c r="C28" s="105"/>
      <c r="D28" s="105"/>
      <c r="E28" s="105"/>
      <c r="F28" s="111"/>
      <c r="G28" s="107"/>
      <c r="H28" s="108"/>
      <c r="I28" s="108"/>
      <c r="J28" s="42"/>
      <c r="K28" s="43">
        <f>IFERROR((((F28*G28)*H28)*I28)/D28,0)</f>
        <v>0</v>
      </c>
      <c r="L28" s="110"/>
      <c r="M28" s="155"/>
      <c r="N28" s="156"/>
      <c r="O28" s="156"/>
      <c r="P28" s="155"/>
    </row>
    <row r="29" spans="1:16" x14ac:dyDescent="0.35">
      <c r="A29" s="109"/>
      <c r="B29" s="110"/>
      <c r="C29" s="105"/>
      <c r="D29" s="105"/>
      <c r="E29" s="105"/>
      <c r="F29" s="111"/>
      <c r="G29" s="107"/>
      <c r="H29" s="108"/>
      <c r="I29" s="108"/>
      <c r="J29" s="42"/>
      <c r="K29" s="43">
        <f t="shared" ref="K29:K31" si="1">IFERROR((((F29*G29)*H29)*I29)/D29,0)</f>
        <v>0</v>
      </c>
      <c r="L29" s="110"/>
      <c r="M29" s="155"/>
      <c r="N29" s="156"/>
      <c r="O29" s="156"/>
      <c r="P29" s="155"/>
    </row>
    <row r="30" spans="1:16" x14ac:dyDescent="0.35">
      <c r="A30" s="109"/>
      <c r="B30" s="110"/>
      <c r="C30" s="105"/>
      <c r="D30" s="138"/>
      <c r="E30" s="105"/>
      <c r="F30" s="111"/>
      <c r="G30" s="107"/>
      <c r="H30" s="108"/>
      <c r="I30" s="108"/>
      <c r="J30" s="42"/>
      <c r="K30" s="43">
        <f t="shared" si="1"/>
        <v>0</v>
      </c>
      <c r="L30" s="110"/>
      <c r="M30" s="155"/>
      <c r="N30" s="156"/>
      <c r="O30" s="156"/>
      <c r="P30" s="155"/>
    </row>
    <row r="31" spans="1:16" x14ac:dyDescent="0.35">
      <c r="A31" s="109"/>
      <c r="B31" s="110"/>
      <c r="C31" s="105"/>
      <c r="D31" s="105"/>
      <c r="E31" s="105"/>
      <c r="F31" s="111"/>
      <c r="G31" s="107"/>
      <c r="H31" s="108"/>
      <c r="I31" s="108"/>
      <c r="J31" s="42"/>
      <c r="K31" s="43">
        <f t="shared" si="1"/>
        <v>0</v>
      </c>
      <c r="L31" s="110"/>
      <c r="M31" s="155"/>
      <c r="N31" s="157">
        <f>SUM(N25:N30)</f>
        <v>0</v>
      </c>
      <c r="O31" s="157">
        <f>SUM(O25:O30)</f>
        <v>0</v>
      </c>
      <c r="P31" s="155"/>
    </row>
    <row r="32" spans="1:16" x14ac:dyDescent="0.35">
      <c r="A32" s="26"/>
      <c r="P32" s="150"/>
    </row>
    <row r="33" spans="1:16" ht="15" thickBot="1" x14ac:dyDescent="0.4">
      <c r="H33" s="199" t="s">
        <v>26</v>
      </c>
      <c r="I33" s="200"/>
      <c r="J33" s="201"/>
      <c r="K33" s="29">
        <f>SUM(K7:K28)</f>
        <v>0</v>
      </c>
      <c r="P33" s="150"/>
    </row>
    <row r="34" spans="1:16" ht="22" customHeight="1" thickTop="1" x14ac:dyDescent="0.35">
      <c r="A34" s="27"/>
      <c r="M34" s="190" t="s">
        <v>109</v>
      </c>
      <c r="N34" s="191"/>
      <c r="O34" s="191"/>
      <c r="P34" s="192"/>
    </row>
    <row r="35" spans="1:16" ht="34" customHeight="1" x14ac:dyDescent="0.35">
      <c r="A35" s="28"/>
      <c r="B35" s="28"/>
      <c r="D35" s="15"/>
      <c r="E35" s="15"/>
      <c r="F35" s="15"/>
      <c r="G35" s="15"/>
      <c r="H35" s="15"/>
      <c r="I35" s="98" t="s">
        <v>27</v>
      </c>
      <c r="J35" s="39" t="s">
        <v>11</v>
      </c>
      <c r="K35" s="99" t="s">
        <v>28</v>
      </c>
      <c r="L35" s="88" t="s">
        <v>110</v>
      </c>
      <c r="M35" s="101" t="s">
        <v>107</v>
      </c>
      <c r="N35" s="101" t="s">
        <v>124</v>
      </c>
      <c r="O35" s="142" t="s">
        <v>123</v>
      </c>
      <c r="P35" s="141" t="s">
        <v>125</v>
      </c>
    </row>
    <row r="36" spans="1:16" x14ac:dyDescent="0.35">
      <c r="A36" s="28"/>
      <c r="B36" s="28"/>
      <c r="I36" s="104" t="s">
        <v>29</v>
      </c>
      <c r="J36" s="42"/>
      <c r="K36" s="43">
        <v>0</v>
      </c>
      <c r="L36" s="110"/>
      <c r="M36" s="155"/>
      <c r="N36" s="156"/>
      <c r="O36" s="156"/>
      <c r="P36" s="155"/>
    </row>
    <row r="37" spans="1:16" x14ac:dyDescent="0.35">
      <c r="A37" s="28"/>
      <c r="B37" s="28"/>
      <c r="I37" s="104"/>
      <c r="J37" s="42"/>
      <c r="K37" s="43">
        <v>0</v>
      </c>
      <c r="L37" s="103"/>
      <c r="M37" s="155"/>
      <c r="N37" s="156"/>
      <c r="O37" s="156"/>
      <c r="P37" s="155"/>
    </row>
    <row r="38" spans="1:16" x14ac:dyDescent="0.35">
      <c r="A38" s="28"/>
      <c r="B38" s="28"/>
      <c r="I38" s="104"/>
      <c r="J38" s="42"/>
      <c r="K38" s="43">
        <v>0</v>
      </c>
      <c r="L38" s="103"/>
      <c r="M38" s="155"/>
      <c r="N38" s="156"/>
      <c r="O38" s="156"/>
      <c r="P38" s="155"/>
    </row>
    <row r="39" spans="1:16" x14ac:dyDescent="0.35">
      <c r="A39" s="28"/>
      <c r="B39" s="28"/>
      <c r="I39" s="104"/>
      <c r="J39" s="42"/>
      <c r="K39" s="43">
        <v>0</v>
      </c>
      <c r="L39" s="103"/>
      <c r="M39" s="155"/>
      <c r="N39" s="156"/>
      <c r="O39" s="156"/>
      <c r="P39" s="155"/>
    </row>
    <row r="40" spans="1:16" x14ac:dyDescent="0.35">
      <c r="A40" s="28"/>
      <c r="B40" s="28"/>
      <c r="I40" s="104"/>
      <c r="J40" s="42"/>
      <c r="K40" s="43">
        <v>0</v>
      </c>
      <c r="L40" s="103"/>
      <c r="M40" s="155"/>
      <c r="N40" s="156"/>
      <c r="O40" s="156"/>
      <c r="P40" s="155"/>
    </row>
    <row r="41" spans="1:16" x14ac:dyDescent="0.35">
      <c r="A41" s="28"/>
      <c r="B41" s="28"/>
      <c r="I41" s="104"/>
      <c r="J41" s="42"/>
      <c r="K41" s="43">
        <v>0</v>
      </c>
      <c r="L41" s="103"/>
      <c r="M41" s="155"/>
      <c r="N41" s="156"/>
      <c r="O41" s="156"/>
      <c r="P41" s="155"/>
    </row>
    <row r="42" spans="1:16" x14ac:dyDescent="0.35">
      <c r="A42" s="28"/>
      <c r="B42" s="28"/>
      <c r="I42" s="104"/>
      <c r="J42" s="42"/>
      <c r="K42" s="43">
        <v>0</v>
      </c>
      <c r="L42" s="103"/>
      <c r="M42" s="155"/>
      <c r="N42" s="156"/>
      <c r="O42" s="156"/>
      <c r="P42" s="155"/>
    </row>
    <row r="43" spans="1:16" x14ac:dyDescent="0.35">
      <c r="A43" s="28"/>
      <c r="B43" s="28"/>
      <c r="I43" s="104"/>
      <c r="J43" s="42"/>
      <c r="K43" s="43">
        <v>0</v>
      </c>
      <c r="L43" s="110"/>
      <c r="M43" s="155"/>
      <c r="N43" s="156"/>
      <c r="O43" s="156"/>
      <c r="P43" s="155"/>
    </row>
    <row r="44" spans="1:16" x14ac:dyDescent="0.35">
      <c r="A44" s="28"/>
      <c r="B44" s="28"/>
      <c r="I44" s="104"/>
      <c r="J44" s="42"/>
      <c r="K44" s="43">
        <v>0</v>
      </c>
      <c r="L44" s="110"/>
      <c r="M44" s="155"/>
      <c r="N44" s="156"/>
      <c r="O44" s="156"/>
      <c r="P44" s="155"/>
    </row>
    <row r="45" spans="1:16" x14ac:dyDescent="0.35">
      <c r="A45" s="28"/>
      <c r="B45" s="28"/>
      <c r="I45" s="104"/>
      <c r="J45" s="42"/>
      <c r="K45" s="43">
        <v>0</v>
      </c>
      <c r="L45" s="110"/>
      <c r="M45" s="155"/>
      <c r="N45" s="156"/>
      <c r="O45" s="156"/>
      <c r="P45" s="155"/>
    </row>
    <row r="46" spans="1:16" x14ac:dyDescent="0.35">
      <c r="I46" s="104"/>
      <c r="J46" s="42"/>
      <c r="K46" s="43">
        <v>0</v>
      </c>
      <c r="L46" s="110"/>
      <c r="M46" s="155"/>
      <c r="N46" s="156"/>
      <c r="O46" s="156"/>
      <c r="P46" s="155"/>
    </row>
    <row r="47" spans="1:16" x14ac:dyDescent="0.35">
      <c r="I47" s="104"/>
      <c r="J47" s="42"/>
      <c r="K47" s="43">
        <v>0</v>
      </c>
      <c r="L47" s="110"/>
      <c r="M47" s="155"/>
      <c r="N47" s="156"/>
      <c r="O47" s="156"/>
      <c r="P47" s="155"/>
    </row>
    <row r="48" spans="1:16" x14ac:dyDescent="0.35">
      <c r="I48" s="104"/>
      <c r="J48" s="42"/>
      <c r="K48" s="43">
        <v>0</v>
      </c>
      <c r="L48" s="110"/>
      <c r="M48" s="158"/>
      <c r="N48" s="156"/>
      <c r="O48" s="156"/>
      <c r="P48" s="155"/>
    </row>
    <row r="49" spans="9:16" x14ac:dyDescent="0.35">
      <c r="I49" s="143"/>
      <c r="J49" s="144"/>
      <c r="K49" s="43">
        <v>0</v>
      </c>
      <c r="L49" s="145"/>
      <c r="M49" s="155"/>
      <c r="N49" s="153">
        <f>SUBTOTAL(109,N36:N48)</f>
        <v>0</v>
      </c>
      <c r="O49" s="153">
        <f>SUBTOTAL(109,O36:O48)</f>
        <v>0</v>
      </c>
      <c r="P49" s="155"/>
    </row>
    <row r="50" spans="9:16" ht="15" thickBot="1" x14ac:dyDescent="0.4">
      <c r="I50" s="147" t="s">
        <v>30</v>
      </c>
      <c r="J50" s="44"/>
      <c r="K50" s="146">
        <f>SUM(K36:K49)</f>
        <v>0</v>
      </c>
      <c r="P50" s="159"/>
    </row>
    <row r="51" spans="9:16" ht="15" thickTop="1" x14ac:dyDescent="0.35">
      <c r="M51" s="139" t="s">
        <v>126</v>
      </c>
      <c r="N51" s="139" t="s">
        <v>124</v>
      </c>
      <c r="O51" s="139" t="s">
        <v>123</v>
      </c>
      <c r="P51" s="150"/>
    </row>
    <row r="52" spans="9:16" ht="15" thickBot="1" x14ac:dyDescent="0.4">
      <c r="I52" s="7" t="s">
        <v>31</v>
      </c>
      <c r="J52" s="9"/>
      <c r="K52" s="30">
        <f>K33+K50</f>
        <v>0</v>
      </c>
      <c r="M52" s="148" t="s">
        <v>122</v>
      </c>
      <c r="N52" s="149">
        <f>SUM(N20+N31+N49)</f>
        <v>0</v>
      </c>
      <c r="O52" s="149">
        <f>SUM(O20+O31+O49)</f>
        <v>0</v>
      </c>
      <c r="P52" s="150"/>
    </row>
    <row r="53" spans="9:16" ht="15" thickTop="1" x14ac:dyDescent="0.35"/>
  </sheetData>
  <protectedRanges>
    <protectedRange sqref="H33:K33 A7:B7 A24:B24 D35:I35 I50:K50 J52:K52 K8:K20 F8:F20 F25:F31 K25:K31 K35:K49" name="Locked cells_1"/>
  </protectedRanges>
  <mergeCells count="7">
    <mergeCell ref="M34:P34"/>
    <mergeCell ref="A1:L2"/>
    <mergeCell ref="B4:E4"/>
    <mergeCell ref="M6:P6"/>
    <mergeCell ref="A23:C23"/>
    <mergeCell ref="M23:P23"/>
    <mergeCell ref="H33:J33"/>
  </mergeCells>
  <dataValidations count="1">
    <dataValidation type="list" allowBlank="1" showInputMessage="1" showErrorMessage="1" sqref="B8:B20" xr:uid="{AFB34B9B-6AB1-4673-AEBB-8911BF9C4DBB}">
      <formula1>"Spring,Summer,Autumn"</formula1>
    </dataValidation>
  </dataValidations>
  <pageMargins left="0.7" right="0.7" top="0.75" bottom="0.75" header="0.3" footer="0.3"/>
  <ignoredErrors>
    <ignoredError sqref="N49:O52 N20:O20" unlockedFormula="1"/>
  </ignoredErrors>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7C08CCCF-BA22-4D02-B9B3-853CF5BC38DB}">
          <x14:formula1>
            <xm:f>'Costs'!$A$2:$A$4</xm:f>
          </x14:formula1>
          <xm:sqref>E8:E20</xm:sqref>
        </x14:dataValidation>
        <x14:dataValidation type="list" allowBlank="1" showInputMessage="1" showErrorMessage="1" xr:uid="{B94B59FD-03CB-4009-987B-F46108AB4E6F}">
          <x14:formula1>
            <xm:f>'Costs'!$D$2:$D$4</xm:f>
          </x14:formula1>
          <xm:sqref>B25:B31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984C-241B-4453-BCC8-7630D8067C76}">
  <dimension ref="B1:D8"/>
  <sheetViews>
    <sheetView tabSelected="1" workbookViewId="0">
      <selection activeCell="G5" sqref="G5"/>
    </sheetView>
  </sheetViews>
  <sheetFormatPr defaultColWidth="17.08984375" defaultRowHeight="25" customHeight="1" x14ac:dyDescent="0.35"/>
  <cols>
    <col min="1" max="1" width="5.6328125" style="140" customWidth="1"/>
    <col min="2" max="2" width="17.90625" style="140" customWidth="1"/>
    <col min="3" max="16384" width="17.08984375" style="140"/>
  </cols>
  <sheetData>
    <row r="1" spans="2:4" ht="25" customHeight="1" x14ac:dyDescent="0.35">
      <c r="B1" s="161" t="s">
        <v>127</v>
      </c>
      <c r="C1" s="162"/>
      <c r="D1" s="162"/>
    </row>
    <row r="2" spans="2:4" ht="25" customHeight="1" x14ac:dyDescent="0.35">
      <c r="B2" s="162"/>
      <c r="C2" s="162"/>
      <c r="D2" s="162"/>
    </row>
    <row r="3" spans="2:4" ht="25" customHeight="1" x14ac:dyDescent="0.35">
      <c r="B3" s="168" t="s">
        <v>115</v>
      </c>
      <c r="C3" s="169" t="s">
        <v>116</v>
      </c>
      <c r="D3" s="170" t="s">
        <v>117</v>
      </c>
    </row>
    <row r="4" spans="2:4" ht="25" customHeight="1" x14ac:dyDescent="0.35">
      <c r="B4" s="163">
        <v>45793</v>
      </c>
      <c r="C4" s="164">
        <v>45814</v>
      </c>
      <c r="D4" s="165" t="s">
        <v>118</v>
      </c>
    </row>
    <row r="5" spans="2:4" ht="25" customHeight="1" x14ac:dyDescent="0.35">
      <c r="B5" s="163">
        <v>45919</v>
      </c>
      <c r="C5" s="164">
        <v>45940</v>
      </c>
      <c r="D5" s="165" t="s">
        <v>119</v>
      </c>
    </row>
    <row r="6" spans="2:4" ht="25" customHeight="1" x14ac:dyDescent="0.35">
      <c r="B6" s="163">
        <v>45975</v>
      </c>
      <c r="C6" s="164">
        <v>45996</v>
      </c>
      <c r="D6" s="165" t="s">
        <v>119</v>
      </c>
    </row>
    <row r="7" spans="2:4" ht="25" customHeight="1" x14ac:dyDescent="0.35">
      <c r="B7" s="163">
        <v>46059</v>
      </c>
      <c r="C7" s="164">
        <v>46080</v>
      </c>
      <c r="D7" s="165" t="s">
        <v>120</v>
      </c>
    </row>
    <row r="8" spans="2:4" ht="25" customHeight="1" x14ac:dyDescent="0.35">
      <c r="B8" s="166">
        <v>46143</v>
      </c>
      <c r="C8" s="160">
        <v>46157</v>
      </c>
      <c r="D8" s="167" t="s">
        <v>121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9BD65-4C58-4A7D-A485-1D02A47962CB}">
  <dimension ref="A1:B15"/>
  <sheetViews>
    <sheetView workbookViewId="0">
      <selection activeCell="A4" sqref="A4"/>
    </sheetView>
  </sheetViews>
  <sheetFormatPr defaultRowHeight="14.5" x14ac:dyDescent="0.35"/>
  <cols>
    <col min="1" max="1" width="12" customWidth="1"/>
    <col min="2" max="2" width="16.26953125" customWidth="1"/>
  </cols>
  <sheetData>
    <row r="1" spans="1:2" ht="15.5" x14ac:dyDescent="0.35">
      <c r="A1" s="69" t="s">
        <v>33</v>
      </c>
    </row>
    <row r="3" spans="1:2" ht="16" thickBot="1" x14ac:dyDescent="0.4">
      <c r="A3" s="61" t="s">
        <v>34</v>
      </c>
      <c r="B3" s="62" t="s">
        <v>35</v>
      </c>
    </row>
    <row r="4" spans="1:2" ht="16" thickBot="1" x14ac:dyDescent="0.4">
      <c r="A4" s="63" t="s">
        <v>36</v>
      </c>
      <c r="B4" s="64" t="s">
        <v>37</v>
      </c>
    </row>
    <row r="5" spans="1:2" ht="16" thickBot="1" x14ac:dyDescent="0.4">
      <c r="A5" s="63" t="s">
        <v>38</v>
      </c>
      <c r="B5" s="64" t="s">
        <v>39</v>
      </c>
    </row>
    <row r="6" spans="1:2" ht="16" thickBot="1" x14ac:dyDescent="0.4">
      <c r="A6" s="63" t="s">
        <v>40</v>
      </c>
      <c r="B6" s="64" t="s">
        <v>41</v>
      </c>
    </row>
    <row r="7" spans="1:2" ht="16" thickBot="1" x14ac:dyDescent="0.4">
      <c r="A7" s="65" t="s">
        <v>42</v>
      </c>
      <c r="B7" s="66" t="s">
        <v>43</v>
      </c>
    </row>
    <row r="8" spans="1:2" ht="16" thickBot="1" x14ac:dyDescent="0.4">
      <c r="A8" s="63" t="s">
        <v>44</v>
      </c>
      <c r="B8" s="64" t="s">
        <v>45</v>
      </c>
    </row>
    <row r="9" spans="1:2" ht="16" thickBot="1" x14ac:dyDescent="0.4">
      <c r="A9" s="63" t="s">
        <v>46</v>
      </c>
      <c r="B9" s="64" t="s">
        <v>47</v>
      </c>
    </row>
    <row r="10" spans="1:2" ht="16" thickBot="1" x14ac:dyDescent="0.4">
      <c r="A10" s="65" t="s">
        <v>48</v>
      </c>
      <c r="B10" s="66" t="s">
        <v>49</v>
      </c>
    </row>
    <row r="11" spans="1:2" ht="16" thickBot="1" x14ac:dyDescent="0.4">
      <c r="A11" s="63" t="s">
        <v>50</v>
      </c>
      <c r="B11" s="64" t="s">
        <v>51</v>
      </c>
    </row>
    <row r="12" spans="1:2" ht="16" thickBot="1" x14ac:dyDescent="0.4">
      <c r="A12" s="63" t="s">
        <v>52</v>
      </c>
      <c r="B12" s="64" t="s">
        <v>53</v>
      </c>
    </row>
    <row r="13" spans="1:2" ht="16" thickBot="1" x14ac:dyDescent="0.4">
      <c r="A13" s="65" t="s">
        <v>54</v>
      </c>
      <c r="B13" s="66" t="s">
        <v>55</v>
      </c>
    </row>
    <row r="14" spans="1:2" ht="16" thickBot="1" x14ac:dyDescent="0.4">
      <c r="A14" s="63" t="s">
        <v>56</v>
      </c>
      <c r="B14" s="64" t="s">
        <v>57</v>
      </c>
    </row>
    <row r="15" spans="1:2" ht="15.5" x14ac:dyDescent="0.35">
      <c r="A15" s="67" t="s">
        <v>58</v>
      </c>
      <c r="B15" s="68" t="s">
        <v>59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9"/>
  <sheetViews>
    <sheetView workbookViewId="0">
      <selection activeCell="B9" sqref="B9"/>
    </sheetView>
  </sheetViews>
  <sheetFormatPr defaultRowHeight="14.5" x14ac:dyDescent="0.35"/>
  <cols>
    <col min="1" max="1" width="30.453125" bestFit="1" customWidth="1"/>
    <col min="2" max="2" width="27.7265625" customWidth="1"/>
  </cols>
  <sheetData>
    <row r="1" spans="1:4" x14ac:dyDescent="0.35">
      <c r="A1" s="83" t="s">
        <v>60</v>
      </c>
      <c r="B1" s="84" t="s">
        <v>61</v>
      </c>
      <c r="D1" s="15"/>
    </row>
    <row r="2" spans="1:4" x14ac:dyDescent="0.35">
      <c r="A2" s="85" t="s">
        <v>63</v>
      </c>
      <c r="B2" s="86">
        <v>35.47</v>
      </c>
    </row>
    <row r="3" spans="1:4" x14ac:dyDescent="0.35">
      <c r="A3" s="85" t="s">
        <v>32</v>
      </c>
      <c r="B3" s="86">
        <v>13.47</v>
      </c>
    </row>
    <row r="4" spans="1:4" x14ac:dyDescent="0.35">
      <c r="A4" s="82" t="s">
        <v>66</v>
      </c>
      <c r="B4" s="87">
        <v>13.02</v>
      </c>
    </row>
    <row r="5" spans="1:4" x14ac:dyDescent="0.35">
      <c r="B5" s="14"/>
    </row>
    <row r="9" spans="1:4" x14ac:dyDescent="0.35">
      <c r="B9" s="73"/>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DDC7A-6D5E-4632-97EC-E9DFE550A16A}">
  <dimension ref="A1"/>
  <sheetViews>
    <sheetView zoomScaleNormal="100" workbookViewId="0">
      <selection activeCell="H27" sqref="H27"/>
    </sheetView>
  </sheetViews>
  <sheetFormatPr defaultRowHeight="14.5" x14ac:dyDescent="0.3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AE10-B2E5-4A12-A506-8B0A5982590C}">
  <dimension ref="A1:P50"/>
  <sheetViews>
    <sheetView zoomScale="80" zoomScaleNormal="80" workbookViewId="0">
      <selection activeCell="L30" sqref="L30"/>
    </sheetView>
  </sheetViews>
  <sheetFormatPr defaultColWidth="8.7265625" defaultRowHeight="14.5" x14ac:dyDescent="0.35"/>
  <cols>
    <col min="1" max="1" width="35.81640625" style="71" customWidth="1"/>
    <col min="2" max="2" width="13.7265625" style="16" customWidth="1"/>
    <col min="3" max="4" width="10.7265625" style="16" customWidth="1"/>
    <col min="5" max="5" width="18.7265625" style="16" customWidth="1"/>
    <col min="6" max="6" width="20.816406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44.1796875" style="23" customWidth="1"/>
    <col min="13" max="13" width="9.453125" style="150" customWidth="1"/>
    <col min="14" max="15" width="8.7265625" style="150"/>
    <col min="16" max="16" width="43" style="16" customWidth="1"/>
    <col min="17" max="16384" width="8.7265625" style="16"/>
  </cols>
  <sheetData>
    <row r="1" spans="1:16" ht="15" customHeight="1" x14ac:dyDescent="0.35">
      <c r="A1" s="193" t="s">
        <v>0</v>
      </c>
      <c r="B1" s="194"/>
      <c r="C1" s="194"/>
      <c r="D1" s="194"/>
      <c r="E1" s="194"/>
      <c r="F1" s="194"/>
      <c r="G1" s="194"/>
      <c r="H1" s="194"/>
      <c r="I1" s="194"/>
      <c r="J1" s="194"/>
      <c r="K1" s="194"/>
      <c r="L1" s="194"/>
    </row>
    <row r="2" spans="1:16" ht="15" customHeight="1" x14ac:dyDescent="0.35">
      <c r="A2" s="195"/>
      <c r="B2" s="196"/>
      <c r="C2" s="196"/>
      <c r="D2" s="196"/>
      <c r="E2" s="196"/>
      <c r="F2" s="196"/>
      <c r="G2" s="196"/>
      <c r="H2" s="196"/>
      <c r="I2" s="196"/>
      <c r="J2" s="196"/>
      <c r="K2" s="196"/>
      <c r="L2" s="196"/>
    </row>
    <row r="3" spans="1:16" ht="5.5" customHeight="1" x14ac:dyDescent="0.35"/>
    <row r="4" spans="1:16" ht="23.5" x14ac:dyDescent="0.55000000000000004">
      <c r="A4" s="102" t="s">
        <v>113</v>
      </c>
      <c r="B4" s="197" t="s">
        <v>111</v>
      </c>
      <c r="C4" s="198"/>
      <c r="D4" s="198"/>
      <c r="E4" s="198"/>
      <c r="F4" s="102" t="s">
        <v>112</v>
      </c>
      <c r="G4" s="17"/>
      <c r="H4" s="17"/>
      <c r="I4" s="17"/>
      <c r="J4" s="17"/>
      <c r="K4" s="17"/>
      <c r="L4" s="77"/>
    </row>
    <row r="5" spans="1:16" ht="4.9000000000000004" customHeight="1" x14ac:dyDescent="0.35"/>
    <row r="6" spans="1:16" ht="25" customHeight="1" x14ac:dyDescent="0.35">
      <c r="M6" s="190" t="s">
        <v>105</v>
      </c>
      <c r="N6" s="192"/>
      <c r="O6" s="192"/>
      <c r="P6" s="192"/>
    </row>
    <row r="7" spans="1:16" ht="55.9" customHeight="1" x14ac:dyDescent="0.35">
      <c r="A7" s="31" t="s">
        <v>2</v>
      </c>
      <c r="B7" s="32" t="s">
        <v>3</v>
      </c>
      <c r="C7" s="89" t="s">
        <v>4</v>
      </c>
      <c r="D7" s="89" t="s">
        <v>5</v>
      </c>
      <c r="E7" s="89" t="s">
        <v>6</v>
      </c>
      <c r="F7" s="127" t="s">
        <v>7</v>
      </c>
      <c r="G7" s="89" t="s">
        <v>8</v>
      </c>
      <c r="H7" s="89" t="s">
        <v>9</v>
      </c>
      <c r="I7" s="89" t="s">
        <v>10</v>
      </c>
      <c r="J7" s="128" t="s">
        <v>11</v>
      </c>
      <c r="K7" s="129" t="s">
        <v>12</v>
      </c>
      <c r="L7" s="119" t="s">
        <v>13</v>
      </c>
      <c r="M7" s="90" t="s">
        <v>107</v>
      </c>
      <c r="N7" s="90" t="s">
        <v>124</v>
      </c>
      <c r="O7" s="172" t="s">
        <v>123</v>
      </c>
      <c r="P7" s="179" t="s">
        <v>125</v>
      </c>
    </row>
    <row r="8" spans="1:16" ht="65.150000000000006" customHeight="1" x14ac:dyDescent="0.35">
      <c r="A8" s="70" t="s">
        <v>67</v>
      </c>
      <c r="B8" s="40" t="s">
        <v>65</v>
      </c>
      <c r="C8" s="46">
        <v>1</v>
      </c>
      <c r="D8" s="46">
        <v>1</v>
      </c>
      <c r="E8" s="40" t="s">
        <v>32</v>
      </c>
      <c r="F8" s="117">
        <f>IFERROR(VLOOKUP(E8,Costs[],2,FALSE),"")</f>
        <v>13.47</v>
      </c>
      <c r="G8" s="95">
        <v>0.17</v>
      </c>
      <c r="H8" s="96">
        <v>5</v>
      </c>
      <c r="I8" s="96">
        <v>13</v>
      </c>
      <c r="J8" s="42"/>
      <c r="K8" s="118">
        <f t="shared" ref="K8:K10" si="0">IFERROR((((F8*G8)*H8)*I8)/D8,0)</f>
        <v>148.84350000000001</v>
      </c>
      <c r="L8" s="120" t="s">
        <v>68</v>
      </c>
      <c r="M8" s="151"/>
      <c r="N8" s="152"/>
      <c r="O8" s="152"/>
      <c r="P8" s="155"/>
    </row>
    <row r="9" spans="1:16" ht="31" customHeight="1" x14ac:dyDescent="0.35">
      <c r="A9" s="70" t="s">
        <v>69</v>
      </c>
      <c r="B9" s="40" t="s">
        <v>65</v>
      </c>
      <c r="C9" s="46">
        <v>1</v>
      </c>
      <c r="D9" s="46">
        <v>1</v>
      </c>
      <c r="E9" s="40" t="s">
        <v>32</v>
      </c>
      <c r="F9" s="117">
        <f>IFERROR(VLOOKUP(E9,Costs[],2,FALSE),"")</f>
        <v>13.47</v>
      </c>
      <c r="G9" s="95">
        <v>0.25</v>
      </c>
      <c r="H9" s="96">
        <v>5</v>
      </c>
      <c r="I9" s="96">
        <v>13</v>
      </c>
      <c r="J9" s="42"/>
      <c r="K9" s="118">
        <f t="shared" si="0"/>
        <v>218.88750000000002</v>
      </c>
      <c r="L9" s="120" t="s">
        <v>70</v>
      </c>
      <c r="M9" s="151"/>
      <c r="N9" s="152"/>
      <c r="O9" s="152"/>
      <c r="P9" s="155"/>
    </row>
    <row r="10" spans="1:16" ht="30.65" customHeight="1" x14ac:dyDescent="0.35">
      <c r="A10" s="70" t="s">
        <v>71</v>
      </c>
      <c r="B10" s="40" t="s">
        <v>65</v>
      </c>
      <c r="C10" s="46">
        <v>1</v>
      </c>
      <c r="D10" s="46">
        <v>1</v>
      </c>
      <c r="E10" s="40" t="s">
        <v>32</v>
      </c>
      <c r="F10" s="117">
        <f>IFERROR(VLOOKUP(E10,Costs[],2,FALSE),"")</f>
        <v>13.47</v>
      </c>
      <c r="G10" s="95">
        <v>0.33</v>
      </c>
      <c r="H10" s="96">
        <v>5</v>
      </c>
      <c r="I10" s="96">
        <v>13</v>
      </c>
      <c r="J10" s="42"/>
      <c r="K10" s="118">
        <f t="shared" si="0"/>
        <v>288.93150000000003</v>
      </c>
      <c r="L10" s="120" t="s">
        <v>72</v>
      </c>
      <c r="M10" s="151"/>
      <c r="N10" s="152"/>
      <c r="O10" s="152"/>
      <c r="P10" s="155"/>
    </row>
    <row r="11" spans="1:16" ht="30.65" customHeight="1" x14ac:dyDescent="0.35">
      <c r="A11" s="72" t="s">
        <v>73</v>
      </c>
      <c r="B11" s="18" t="s">
        <v>65</v>
      </c>
      <c r="C11" s="46">
        <v>1</v>
      </c>
      <c r="D11" s="46">
        <v>1</v>
      </c>
      <c r="E11" s="18" t="s">
        <v>32</v>
      </c>
      <c r="F11" s="117">
        <f>IFERROR(VLOOKUP(E11,Costs[],2,FALSE),"")</f>
        <v>13.47</v>
      </c>
      <c r="G11" s="95">
        <v>0.33</v>
      </c>
      <c r="H11" s="96">
        <v>5</v>
      </c>
      <c r="I11" s="96">
        <v>13</v>
      </c>
      <c r="J11" s="42"/>
      <c r="K11" s="118">
        <f>IFERROR((((F11*G11)*H11)*I11)/D11,0)</f>
        <v>288.93150000000003</v>
      </c>
      <c r="L11" s="120" t="s">
        <v>74</v>
      </c>
      <c r="M11" s="151"/>
      <c r="N11" s="152"/>
      <c r="O11" s="152"/>
      <c r="P11" s="155"/>
    </row>
    <row r="12" spans="1:16" ht="57" customHeight="1" x14ac:dyDescent="0.35">
      <c r="A12" s="70" t="s">
        <v>75</v>
      </c>
      <c r="B12" s="40" t="s">
        <v>65</v>
      </c>
      <c r="C12" s="46">
        <v>1</v>
      </c>
      <c r="D12" s="46">
        <v>1</v>
      </c>
      <c r="E12" s="40" t="s">
        <v>32</v>
      </c>
      <c r="F12" s="117">
        <f>IFERROR(VLOOKUP(E12,Costs[],2,FALSE),"")</f>
        <v>13.47</v>
      </c>
      <c r="G12" s="95">
        <v>0.17</v>
      </c>
      <c r="H12" s="96">
        <v>5</v>
      </c>
      <c r="I12" s="96">
        <v>13</v>
      </c>
      <c r="J12" s="42"/>
      <c r="K12" s="118">
        <f>IFERROR((((F12*G12)*H12)*I12)/D12,0)</f>
        <v>148.84350000000001</v>
      </c>
      <c r="L12" s="120" t="s">
        <v>76</v>
      </c>
      <c r="M12" s="151"/>
      <c r="N12" s="152"/>
      <c r="O12" s="152"/>
      <c r="P12" s="155"/>
    </row>
    <row r="13" spans="1:16" x14ac:dyDescent="0.35">
      <c r="B13" s="19"/>
      <c r="C13" s="20"/>
      <c r="D13" s="20"/>
      <c r="E13" s="20"/>
      <c r="F13" s="21"/>
      <c r="G13" s="22"/>
      <c r="H13" s="23"/>
      <c r="I13" s="23"/>
      <c r="K13" s="24"/>
      <c r="M13" s="177"/>
      <c r="N13" s="178"/>
      <c r="O13" s="178"/>
      <c r="P13" s="150"/>
    </row>
    <row r="14" spans="1:16" x14ac:dyDescent="0.35">
      <c r="A14" s="211" t="s">
        <v>14</v>
      </c>
      <c r="B14" s="212"/>
      <c r="C14" s="212"/>
      <c r="D14" s="20"/>
      <c r="G14" s="22"/>
      <c r="H14" s="23"/>
      <c r="I14" s="23"/>
      <c r="K14" s="24"/>
      <c r="M14" s="177"/>
      <c r="N14" s="178"/>
      <c r="O14" s="178"/>
      <c r="P14" s="150"/>
    </row>
    <row r="15" spans="1:16" x14ac:dyDescent="0.35">
      <c r="A15" s="35"/>
      <c r="B15" s="36"/>
      <c r="C15" s="20"/>
      <c r="D15" s="20"/>
      <c r="G15" s="22"/>
      <c r="H15" s="23"/>
      <c r="I15" s="23"/>
      <c r="K15" s="24"/>
      <c r="M15" s="177"/>
      <c r="N15" s="178"/>
      <c r="O15" s="178"/>
      <c r="P15" s="150"/>
    </row>
    <row r="16" spans="1:16" ht="33" customHeight="1" x14ac:dyDescent="0.35">
      <c r="A16" s="35"/>
      <c r="B16" s="36"/>
      <c r="C16" s="20"/>
      <c r="D16" s="20"/>
      <c r="G16" s="22"/>
      <c r="H16" s="23"/>
      <c r="I16" s="23"/>
      <c r="K16" s="24"/>
      <c r="M16" s="208" t="s">
        <v>105</v>
      </c>
      <c r="N16" s="209"/>
      <c r="O16" s="209"/>
      <c r="P16" s="210"/>
    </row>
    <row r="17" spans="1:16" ht="72.5" x14ac:dyDescent="0.35">
      <c r="A17" s="33" t="s">
        <v>15</v>
      </c>
      <c r="B17" s="34" t="s">
        <v>16</v>
      </c>
      <c r="C17" s="88" t="s">
        <v>17</v>
      </c>
      <c r="D17" s="88" t="s">
        <v>18</v>
      </c>
      <c r="E17" s="88" t="s">
        <v>19</v>
      </c>
      <c r="F17" s="97" t="s">
        <v>20</v>
      </c>
      <c r="G17" s="97" t="s">
        <v>21</v>
      </c>
      <c r="H17" s="97" t="s">
        <v>22</v>
      </c>
      <c r="I17" s="97" t="s">
        <v>23</v>
      </c>
      <c r="J17" s="114" t="s">
        <v>11</v>
      </c>
      <c r="K17" s="130" t="s">
        <v>24</v>
      </c>
      <c r="L17" s="98" t="s">
        <v>77</v>
      </c>
      <c r="M17" s="101" t="s">
        <v>107</v>
      </c>
      <c r="N17" s="101" t="s">
        <v>124</v>
      </c>
      <c r="O17" s="142" t="s">
        <v>123</v>
      </c>
      <c r="P17" s="141" t="s">
        <v>125</v>
      </c>
    </row>
    <row r="18" spans="1:16" x14ac:dyDescent="0.35">
      <c r="A18" s="81"/>
      <c r="B18" s="74"/>
      <c r="C18" s="75"/>
      <c r="D18" s="75"/>
      <c r="E18" s="75"/>
      <c r="F18" s="94"/>
      <c r="G18" s="124"/>
      <c r="H18" s="125"/>
      <c r="I18" s="125"/>
      <c r="J18" s="76"/>
      <c r="K18" s="123">
        <f>IFERROR((((F18*G18)*H18)*I18)/D18,0)</f>
        <v>0</v>
      </c>
      <c r="L18" s="121"/>
      <c r="M18" s="175"/>
      <c r="N18" s="176"/>
      <c r="O18" s="176"/>
      <c r="P18" s="158"/>
    </row>
    <row r="19" spans="1:16" x14ac:dyDescent="0.35">
      <c r="A19" s="78"/>
      <c r="M19" s="177"/>
      <c r="N19" s="178"/>
      <c r="O19" s="178"/>
      <c r="P19" s="150"/>
    </row>
    <row r="20" spans="1:16" ht="15" thickBot="1" x14ac:dyDescent="0.4">
      <c r="H20" s="199" t="s">
        <v>26</v>
      </c>
      <c r="I20" s="200"/>
      <c r="J20" s="201"/>
      <c r="K20" s="29">
        <f>SUM(K7:K18)</f>
        <v>1094.4375</v>
      </c>
      <c r="M20" s="177"/>
      <c r="N20" s="183"/>
      <c r="O20" s="183"/>
      <c r="P20" s="150"/>
    </row>
    <row r="21" spans="1:16" ht="30" customHeight="1" thickTop="1" x14ac:dyDescent="0.35">
      <c r="A21" s="79"/>
      <c r="M21" s="190" t="s">
        <v>105</v>
      </c>
      <c r="N21" s="204"/>
      <c r="O21" s="204"/>
      <c r="P21" s="204"/>
    </row>
    <row r="22" spans="1:16" ht="30.5" customHeight="1" x14ac:dyDescent="0.35">
      <c r="A22" s="80"/>
      <c r="B22" s="28"/>
      <c r="D22" s="15"/>
      <c r="E22" s="15"/>
      <c r="F22" s="15"/>
      <c r="G22" s="15"/>
      <c r="H22" s="15"/>
      <c r="I22" s="98" t="s">
        <v>27</v>
      </c>
      <c r="J22" s="115" t="s">
        <v>11</v>
      </c>
      <c r="K22" s="131" t="s">
        <v>28</v>
      </c>
      <c r="L22" s="116" t="s">
        <v>13</v>
      </c>
      <c r="M22" s="90" t="s">
        <v>107</v>
      </c>
      <c r="N22" s="90" t="s">
        <v>124</v>
      </c>
      <c r="O22" s="139" t="s">
        <v>123</v>
      </c>
      <c r="P22" s="139" t="s">
        <v>106</v>
      </c>
    </row>
    <row r="23" spans="1:16" x14ac:dyDescent="0.35">
      <c r="A23" s="80"/>
      <c r="B23" s="28"/>
      <c r="I23" s="184"/>
      <c r="J23" s="174"/>
      <c r="K23" s="185"/>
      <c r="L23" s="173"/>
      <c r="M23" s="155"/>
      <c r="N23" s="156"/>
      <c r="O23" s="156"/>
      <c r="P23" s="155"/>
    </row>
    <row r="24" spans="1:16" x14ac:dyDescent="0.35">
      <c r="A24" s="80"/>
      <c r="B24" s="28"/>
      <c r="I24" s="38"/>
      <c r="J24" s="42"/>
      <c r="K24" s="118"/>
      <c r="L24" s="122"/>
      <c r="M24" s="155"/>
      <c r="N24" s="156"/>
      <c r="O24" s="156"/>
      <c r="P24" s="155"/>
    </row>
    <row r="25" spans="1:16" x14ac:dyDescent="0.35">
      <c r="A25" s="80"/>
      <c r="B25" s="28"/>
      <c r="I25" s="38"/>
      <c r="J25" s="42"/>
      <c r="K25" s="118"/>
      <c r="L25" s="122"/>
      <c r="M25" s="155"/>
      <c r="N25" s="155"/>
      <c r="O25" s="155"/>
      <c r="P25" s="186"/>
    </row>
    <row r="26" spans="1:16" x14ac:dyDescent="0.35">
      <c r="A26" s="80"/>
      <c r="B26" s="28"/>
      <c r="I26" s="38"/>
      <c r="J26" s="42"/>
      <c r="K26" s="118"/>
      <c r="L26" s="122"/>
      <c r="M26" s="155"/>
      <c r="N26" s="157"/>
      <c r="O26" s="157"/>
      <c r="P26" s="155"/>
    </row>
    <row r="27" spans="1:16" x14ac:dyDescent="0.35">
      <c r="I27" s="38"/>
      <c r="J27" s="42"/>
      <c r="K27" s="118"/>
      <c r="L27" s="122"/>
      <c r="M27" s="155"/>
      <c r="N27" s="156"/>
      <c r="O27" s="156"/>
      <c r="P27" s="155"/>
    </row>
    <row r="28" spans="1:16" x14ac:dyDescent="0.35">
      <c r="N28" s="180"/>
      <c r="O28" s="180"/>
      <c r="P28" s="150"/>
    </row>
    <row r="29" spans="1:16" ht="15" thickBot="1" x14ac:dyDescent="0.4">
      <c r="I29" s="44" t="s">
        <v>30</v>
      </c>
      <c r="J29" s="44"/>
      <c r="K29" s="146">
        <f>SUM(K23:K27)</f>
        <v>0</v>
      </c>
      <c r="P29" s="150"/>
    </row>
    <row r="30" spans="1:16" ht="15" thickTop="1" x14ac:dyDescent="0.35">
      <c r="P30" s="150"/>
    </row>
    <row r="31" spans="1:16" ht="15" thickBot="1" x14ac:dyDescent="0.4">
      <c r="I31" s="7" t="s">
        <v>31</v>
      </c>
      <c r="J31" s="9"/>
      <c r="K31" s="30">
        <f>K20+K29</f>
        <v>1094.4375</v>
      </c>
      <c r="P31" s="150"/>
    </row>
    <row r="32" spans="1:16" ht="15" thickTop="1" x14ac:dyDescent="0.35">
      <c r="M32" s="205"/>
      <c r="N32" s="206"/>
      <c r="O32" s="206"/>
      <c r="P32" s="207"/>
    </row>
    <row r="33" spans="13:16" x14ac:dyDescent="0.35">
      <c r="M33" s="181"/>
      <c r="N33" s="181"/>
      <c r="O33" s="182"/>
      <c r="P33" s="182"/>
    </row>
    <row r="34" spans="13:16" x14ac:dyDescent="0.35">
      <c r="N34" s="180"/>
      <c r="O34" s="180"/>
      <c r="P34" s="150"/>
    </row>
    <row r="35" spans="13:16" x14ac:dyDescent="0.35">
      <c r="N35" s="180"/>
      <c r="O35" s="180"/>
      <c r="P35" s="150"/>
    </row>
    <row r="36" spans="13:16" x14ac:dyDescent="0.35">
      <c r="N36" s="180"/>
      <c r="O36" s="180"/>
      <c r="P36" s="150"/>
    </row>
    <row r="37" spans="13:16" x14ac:dyDescent="0.35">
      <c r="N37" s="180"/>
      <c r="O37" s="180"/>
      <c r="P37" s="150"/>
    </row>
    <row r="38" spans="13:16" x14ac:dyDescent="0.35">
      <c r="N38" s="180"/>
      <c r="O38" s="180"/>
      <c r="P38" s="150"/>
    </row>
    <row r="39" spans="13:16" x14ac:dyDescent="0.35">
      <c r="N39" s="180"/>
      <c r="O39" s="180"/>
      <c r="P39" s="150"/>
    </row>
    <row r="40" spans="13:16" x14ac:dyDescent="0.35">
      <c r="N40" s="180"/>
      <c r="O40" s="180"/>
      <c r="P40" s="150"/>
    </row>
    <row r="41" spans="13:16" x14ac:dyDescent="0.35">
      <c r="N41" s="180"/>
      <c r="O41" s="180"/>
      <c r="P41" s="150"/>
    </row>
    <row r="42" spans="13:16" x14ac:dyDescent="0.35">
      <c r="N42" s="180"/>
      <c r="O42" s="180"/>
      <c r="P42" s="150"/>
    </row>
    <row r="43" spans="13:16" x14ac:dyDescent="0.35">
      <c r="N43" s="180"/>
      <c r="O43" s="180"/>
      <c r="P43" s="150"/>
    </row>
    <row r="44" spans="13:16" x14ac:dyDescent="0.35">
      <c r="N44" s="180"/>
      <c r="O44" s="180"/>
      <c r="P44" s="150"/>
    </row>
    <row r="45" spans="13:16" x14ac:dyDescent="0.35">
      <c r="N45" s="180"/>
      <c r="O45" s="180"/>
      <c r="P45" s="150"/>
    </row>
    <row r="46" spans="13:16" x14ac:dyDescent="0.35">
      <c r="N46" s="180"/>
      <c r="O46" s="180"/>
      <c r="P46" s="150"/>
    </row>
    <row r="47" spans="13:16" x14ac:dyDescent="0.35">
      <c r="N47" s="183"/>
      <c r="O47" s="183"/>
      <c r="P47" s="150"/>
    </row>
    <row r="48" spans="13:16" x14ac:dyDescent="0.35">
      <c r="P48" s="150"/>
    </row>
    <row r="49" spans="13:16" x14ac:dyDescent="0.35">
      <c r="M49" s="154"/>
      <c r="N49" s="154"/>
      <c r="O49" s="154"/>
      <c r="P49" s="150"/>
    </row>
    <row r="50" spans="13:16" x14ac:dyDescent="0.35">
      <c r="M50" s="154"/>
      <c r="N50" s="183"/>
      <c r="O50" s="183"/>
      <c r="P50" s="150"/>
    </row>
  </sheetData>
  <protectedRanges>
    <protectedRange sqref="H20:K20 A7:B7 F8:F12 D22:I22 I29:K29 J31:K31 A17:B18 K22:K27 K8:K12 I23" name="Locked cells"/>
  </protectedRanges>
  <mergeCells count="8">
    <mergeCell ref="M32:P32"/>
    <mergeCell ref="M21:P21"/>
    <mergeCell ref="M16:P16"/>
    <mergeCell ref="A14:C14"/>
    <mergeCell ref="A1:L2"/>
    <mergeCell ref="B4:E4"/>
    <mergeCell ref="H20:J20"/>
    <mergeCell ref="M6:P6"/>
  </mergeCells>
  <dataValidations count="1">
    <dataValidation type="list" allowBlank="1" showInputMessage="1" showErrorMessage="1" sqref="B8:B12" xr:uid="{F50F67DC-69D5-4D85-A210-4B1BF0FDAFFD}">
      <formula1>"Spring,Summer,Autumn"</formula1>
    </dataValidation>
  </dataValidations>
  <pageMargins left="0.7" right="0.7" top="0.75" bottom="0.75" header="0.3" footer="0.3"/>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508A27-E09E-4D2A-81A5-4E4D2BA62D8B}">
          <x14:formula1>
            <xm:f>'Costs'!$D$2:$D$4</xm:f>
          </x14:formula1>
          <xm:sqref>B18</xm:sqref>
        </x14:dataValidation>
        <x14:dataValidation type="list" allowBlank="1" showInputMessage="1" showErrorMessage="1" xr:uid="{3B6BEB69-C327-4765-8D1E-89E64911A7E1}">
          <x14:formula1>
            <xm:f>'Costs'!$A$2:$A$4</xm:f>
          </x14:formula1>
          <xm:sqref>E8:E12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F053F4213955499A4C9B83A4B427FA" ma:contentTypeVersion="6" ma:contentTypeDescription="Create a new document." ma:contentTypeScope="" ma:versionID="3d28b733d685e0e0359615703be6a011">
  <xsd:schema xmlns:xsd="http://www.w3.org/2001/XMLSchema" xmlns:xs="http://www.w3.org/2001/XMLSchema" xmlns:p="http://schemas.microsoft.com/office/2006/metadata/properties" xmlns:ns2="74341646-5965-4cbf-ac20-f630216a3239" xmlns:ns3="cea022a3-aab9-4da5-ab09-33bf94016c60" targetNamespace="http://schemas.microsoft.com/office/2006/metadata/properties" ma:root="true" ma:fieldsID="ffbf510a5f480ed1a9f4f3565b05de44" ns2:_="" ns3:_="">
    <xsd:import namespace="74341646-5965-4cbf-ac20-f630216a3239"/>
    <xsd:import namespace="cea022a3-aab9-4da5-ab09-33bf94016c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341646-5965-4cbf-ac20-f630216a3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a022a3-aab9-4da5-ab09-33bf94016c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3B904E-EF91-4441-B37C-DEB9AC0B75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341646-5965-4cbf-ac20-f630216a3239"/>
    <ds:schemaRef ds:uri="cea022a3-aab9-4da5-ab09-33bf94016c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46117F-B6C3-4D86-B99A-2C825F518E1E}">
  <ds:schemaRefs>
    <ds:schemaRef ds:uri="http://schemas.microsoft.com/office/2006/metadata/properties"/>
    <ds:schemaRef ds:uri="http://purl.org/dc/elements/1.1/"/>
    <ds:schemaRef ds:uri="http://schemas.openxmlformats.org/package/2006/metadata/core-properties"/>
    <ds:schemaRef ds:uri="8dede531-e706-458e-88c7-108a316e1719"/>
    <ds:schemaRef ds:uri="http://schemas.microsoft.com/office/infopath/2007/PartnerControls"/>
    <ds:schemaRef ds:uri="http://purl.org/dc/terms/"/>
    <ds:schemaRef ds:uri="http://schemas.microsoft.com/office/2006/documentManagement/types"/>
    <ds:schemaRef ds:uri="http://purl.org/dc/dcmitype/"/>
    <ds:schemaRef ds:uri="http://www.w3.org/XML/1998/namespace"/>
  </ds:schemaRefs>
</ds:datastoreItem>
</file>

<file path=customXml/itemProps3.xml><?xml version="1.0" encoding="utf-8"?>
<ds:datastoreItem xmlns:ds="http://schemas.openxmlformats.org/officeDocument/2006/customXml" ds:itemID="{76AA08AE-682D-440A-A6BB-B23914329B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Summer 2025</vt:lpstr>
      <vt:lpstr>Autumn 2025</vt:lpstr>
      <vt:lpstr>Spring 2026</vt:lpstr>
      <vt:lpstr>Summer 2026</vt:lpstr>
      <vt:lpstr>Panel dates</vt:lpstr>
      <vt:lpstr>Time conversion table</vt:lpstr>
      <vt:lpstr>Costs</vt:lpstr>
      <vt:lpstr>Dos and Don'ts</vt:lpstr>
      <vt:lpstr>1 WAGOLL EYFS</vt:lpstr>
      <vt:lpstr>2 WAGOLL EYFS </vt:lpstr>
      <vt:lpstr>Nursery</vt:lpstr>
      <vt:lpstr>Reception</vt:lpstr>
      <vt:lpstr>Year 1</vt:lpstr>
      <vt:lpstr>Year 2</vt:lpstr>
      <vt:lpstr>Year 3</vt:lpstr>
      <vt:lpstr>Year 4</vt:lpstr>
      <vt:lpstr>Year 5</vt:lpstr>
      <vt:lpstr>Year 6</vt:lpstr>
      <vt:lpstr>Year 7</vt:lpstr>
      <vt:lpstr>Year 8</vt:lpstr>
      <vt:lpstr>Year 9</vt:lpstr>
      <vt:lpstr>Year 10</vt:lpstr>
      <vt:lpstr>Year 11</vt:lpstr>
      <vt:lpstr>Year 12</vt:lpstr>
      <vt:lpstr>Year 13</vt:lpstr>
    </vt:vector>
  </TitlesOfParts>
  <Manager/>
  <Company>St Andrew's Primary School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Mrs Humphries</dc:creator>
  <cp:keywords/>
  <dc:description/>
  <cp:lastModifiedBy>Lisa Hollingshead</cp:lastModifiedBy>
  <cp:revision/>
  <dcterms:created xsi:type="dcterms:W3CDTF">2021-10-21T12:57:29Z</dcterms:created>
  <dcterms:modified xsi:type="dcterms:W3CDTF">2025-03-13T09:13:38Z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354ca5-015e-47ab-9fdb-c0a8323bc23e_Enabled">
    <vt:lpwstr>true</vt:lpwstr>
  </property>
  <property fmtid="{D5CDD505-2E9C-101B-9397-08002B2CF9AE}" pid="3" name="MSIP_Label_d0354ca5-015e-47ab-9fdb-c0a8323bc23e_SetDate">
    <vt:lpwstr>2022-01-06T08:11:54Z</vt:lpwstr>
  </property>
  <property fmtid="{D5CDD505-2E9C-101B-9397-08002B2CF9AE}" pid="4" name="MSIP_Label_d0354ca5-015e-47ab-9fdb-c0a8323bc23e_Method">
    <vt:lpwstr>Privileged</vt:lpwstr>
  </property>
  <property fmtid="{D5CDD505-2E9C-101B-9397-08002B2CF9AE}" pid="5" name="MSIP_Label_d0354ca5-015e-47ab-9fdb-c0a8323bc23e_Name">
    <vt:lpwstr>d0354ca5-015e-47ab-9fdb-c0a8323bc23e</vt:lpwstr>
  </property>
  <property fmtid="{D5CDD505-2E9C-101B-9397-08002B2CF9AE}" pid="6" name="MSIP_Label_d0354ca5-015e-47ab-9fdb-c0a8323bc23e_SiteId">
    <vt:lpwstr>07ebc6c3-7074-4387-a625-b9d918ba4a97</vt:lpwstr>
  </property>
  <property fmtid="{D5CDD505-2E9C-101B-9397-08002B2CF9AE}" pid="7" name="MSIP_Label_d0354ca5-015e-47ab-9fdb-c0a8323bc23e_ActionId">
    <vt:lpwstr>b1e70665-5712-444c-a2b6-f8ca8bae8074</vt:lpwstr>
  </property>
  <property fmtid="{D5CDD505-2E9C-101B-9397-08002B2CF9AE}" pid="8" name="MSIP_Label_d0354ca5-015e-47ab-9fdb-c0a8323bc23e_ContentBits">
    <vt:lpwstr>0</vt:lpwstr>
  </property>
  <property fmtid="{D5CDD505-2E9C-101B-9397-08002B2CF9AE}" pid="9" name="ContentTypeId">
    <vt:lpwstr>0x010100A7F053F4213955499A4C9B83A4B427FA</vt:lpwstr>
  </property>
  <property fmtid="{D5CDD505-2E9C-101B-9397-08002B2CF9AE}" pid="10" name="MediaServiceImageTags">
    <vt:lpwstr/>
  </property>
</Properties>
</file>